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76" i="1" l="1"/>
  <c r="I76" i="1"/>
  <c r="F76" i="1"/>
  <c r="E76" i="1"/>
  <c r="J75" i="1"/>
  <c r="I75" i="1"/>
  <c r="F75" i="1"/>
  <c r="E75" i="1"/>
  <c r="J74" i="1"/>
  <c r="I74" i="1"/>
  <c r="F74" i="1"/>
  <c r="E74" i="1"/>
  <c r="J73" i="1"/>
  <c r="I73" i="1"/>
  <c r="F73" i="1"/>
  <c r="E73" i="1"/>
  <c r="J72" i="1"/>
  <c r="I72" i="1"/>
  <c r="F72" i="1"/>
  <c r="E72" i="1"/>
  <c r="J71" i="1"/>
  <c r="I71" i="1"/>
  <c r="F71" i="1"/>
  <c r="E71" i="1"/>
  <c r="H70" i="1"/>
  <c r="J70" i="1" s="1"/>
  <c r="G70" i="1"/>
  <c r="D70" i="1"/>
  <c r="F70" i="1" s="1"/>
  <c r="C70" i="1"/>
  <c r="J68" i="1"/>
  <c r="F68" i="1"/>
  <c r="J64" i="1"/>
  <c r="I64" i="1"/>
  <c r="F64" i="1"/>
  <c r="E64" i="1"/>
  <c r="J63" i="1"/>
  <c r="I63" i="1"/>
  <c r="F63" i="1"/>
  <c r="E63" i="1"/>
  <c r="J62" i="1"/>
  <c r="I62" i="1"/>
  <c r="F62" i="1"/>
  <c r="E62" i="1"/>
  <c r="J61" i="1"/>
  <c r="I61" i="1"/>
  <c r="F61" i="1"/>
  <c r="E61" i="1"/>
  <c r="J60" i="1"/>
  <c r="I60" i="1"/>
  <c r="H60" i="1"/>
  <c r="G60" i="1"/>
  <c r="F60" i="1"/>
  <c r="E60" i="1"/>
  <c r="D60" i="1"/>
  <c r="C60" i="1"/>
  <c r="J59" i="1"/>
  <c r="I59" i="1"/>
  <c r="F59" i="1"/>
  <c r="E59" i="1"/>
  <c r="J58" i="1"/>
  <c r="I58" i="1"/>
  <c r="F58" i="1"/>
  <c r="E58" i="1"/>
  <c r="J57" i="1"/>
  <c r="I57" i="1"/>
  <c r="F57" i="1"/>
  <c r="E57" i="1"/>
  <c r="J56" i="1"/>
  <c r="I56" i="1"/>
  <c r="F56" i="1"/>
  <c r="E56" i="1"/>
  <c r="J55" i="1"/>
  <c r="I55" i="1"/>
  <c r="H55" i="1"/>
  <c r="G55" i="1"/>
  <c r="F55" i="1"/>
  <c r="E55" i="1"/>
  <c r="D55" i="1"/>
  <c r="C55" i="1"/>
  <c r="J53" i="1"/>
  <c r="I53" i="1"/>
  <c r="F53" i="1"/>
  <c r="E53" i="1"/>
  <c r="J52" i="1"/>
  <c r="I52" i="1"/>
  <c r="F52" i="1"/>
  <c r="E52" i="1"/>
  <c r="J51" i="1"/>
  <c r="I51" i="1"/>
  <c r="F51" i="1"/>
  <c r="E51" i="1"/>
  <c r="J50" i="1"/>
  <c r="I50" i="1"/>
  <c r="F50" i="1"/>
  <c r="E50" i="1"/>
  <c r="J49" i="1"/>
  <c r="I49" i="1"/>
  <c r="F49" i="1"/>
  <c r="E49" i="1"/>
  <c r="J48" i="1"/>
  <c r="I48" i="1"/>
  <c r="F48" i="1"/>
  <c r="E48" i="1"/>
  <c r="J47" i="1"/>
  <c r="I47" i="1"/>
  <c r="H47" i="1"/>
  <c r="G47" i="1"/>
  <c r="F47" i="1"/>
  <c r="E47" i="1"/>
  <c r="D47" i="1"/>
  <c r="C47" i="1"/>
  <c r="J46" i="1"/>
  <c r="I46" i="1"/>
  <c r="F46" i="1"/>
  <c r="E46" i="1"/>
  <c r="J45" i="1"/>
  <c r="I45" i="1"/>
  <c r="F45" i="1"/>
  <c r="E45" i="1"/>
  <c r="J44" i="1"/>
  <c r="I44" i="1"/>
  <c r="H44" i="1"/>
  <c r="G44" i="1"/>
  <c r="F44" i="1"/>
  <c r="E44" i="1"/>
  <c r="D44" i="1"/>
  <c r="C44" i="1"/>
  <c r="H42" i="1"/>
  <c r="C42" i="1"/>
  <c r="J40" i="1"/>
  <c r="I40" i="1"/>
  <c r="G40" i="1"/>
  <c r="F40" i="1"/>
  <c r="E40" i="1"/>
  <c r="J39" i="1"/>
  <c r="G39" i="1"/>
  <c r="I39" i="1" s="1"/>
  <c r="F39" i="1"/>
  <c r="E39" i="1"/>
  <c r="D39" i="1"/>
  <c r="G38" i="1"/>
  <c r="J38" i="1" s="1"/>
  <c r="F38" i="1"/>
  <c r="E38" i="1"/>
  <c r="J37" i="1"/>
  <c r="I37" i="1"/>
  <c r="G37" i="1"/>
  <c r="D37" i="1"/>
  <c r="D42" i="1" s="1"/>
  <c r="G36" i="1"/>
  <c r="J36" i="1" s="1"/>
  <c r="F36" i="1"/>
  <c r="E36" i="1"/>
  <c r="G35" i="1"/>
  <c r="J35" i="1" s="1"/>
  <c r="F35" i="1"/>
  <c r="E35" i="1"/>
  <c r="J34" i="1"/>
  <c r="I34" i="1"/>
  <c r="G34" i="1"/>
  <c r="F34" i="1"/>
  <c r="E34" i="1"/>
  <c r="J33" i="1"/>
  <c r="G33" i="1"/>
  <c r="I33" i="1" s="1"/>
  <c r="F33" i="1"/>
  <c r="E33" i="1"/>
  <c r="G32" i="1"/>
  <c r="J32" i="1" s="1"/>
  <c r="F32" i="1"/>
  <c r="E32" i="1"/>
  <c r="G31" i="1"/>
  <c r="J31" i="1" s="1"/>
  <c r="F31" i="1"/>
  <c r="E31" i="1"/>
  <c r="J30" i="1"/>
  <c r="I30" i="1"/>
  <c r="G30" i="1"/>
  <c r="F30" i="1"/>
  <c r="E30" i="1"/>
  <c r="J29" i="1"/>
  <c r="G29" i="1"/>
  <c r="I29" i="1" s="1"/>
  <c r="F29" i="1"/>
  <c r="E29" i="1"/>
  <c r="G27" i="1"/>
  <c r="J27" i="1" s="1"/>
  <c r="F27" i="1"/>
  <c r="D27" i="1"/>
  <c r="E27" i="1" s="1"/>
  <c r="J26" i="1"/>
  <c r="I26" i="1"/>
  <c r="G26" i="1"/>
  <c r="F26" i="1"/>
  <c r="E26" i="1"/>
  <c r="J25" i="1"/>
  <c r="G25" i="1"/>
  <c r="I25" i="1" s="1"/>
  <c r="F25" i="1"/>
  <c r="E25" i="1"/>
  <c r="G24" i="1"/>
  <c r="J24" i="1" s="1"/>
  <c r="F24" i="1"/>
  <c r="E24" i="1"/>
  <c r="G23" i="1"/>
  <c r="I23" i="1" s="1"/>
  <c r="F23" i="1"/>
  <c r="E23" i="1"/>
  <c r="J22" i="1"/>
  <c r="I22" i="1"/>
  <c r="G22" i="1"/>
  <c r="D22" i="1"/>
  <c r="F22" i="1" s="1"/>
  <c r="G21" i="1"/>
  <c r="J21" i="1" s="1"/>
  <c r="F21" i="1"/>
  <c r="E21" i="1"/>
  <c r="G20" i="1"/>
  <c r="J20" i="1" s="1"/>
  <c r="F20" i="1"/>
  <c r="E20" i="1"/>
  <c r="J19" i="1"/>
  <c r="I19" i="1"/>
  <c r="G19" i="1"/>
  <c r="F19" i="1"/>
  <c r="E19" i="1"/>
  <c r="H18" i="1"/>
  <c r="C18" i="1"/>
  <c r="J17" i="1"/>
  <c r="I17" i="1"/>
  <c r="F17" i="1"/>
  <c r="E17" i="1"/>
  <c r="J16" i="1"/>
  <c r="H16" i="1"/>
  <c r="I16" i="1" s="1"/>
  <c r="G16" i="1"/>
  <c r="F16" i="1"/>
  <c r="D16" i="1"/>
  <c r="E16" i="1" s="1"/>
  <c r="C16" i="1"/>
  <c r="J15" i="1"/>
  <c r="I15" i="1"/>
  <c r="F15" i="1"/>
  <c r="E15" i="1"/>
  <c r="J14" i="1"/>
  <c r="I14" i="1"/>
  <c r="F14" i="1"/>
  <c r="E14" i="1"/>
  <c r="J13" i="1"/>
  <c r="H13" i="1"/>
  <c r="H41" i="1" s="1"/>
  <c r="G13" i="1"/>
  <c r="F13" i="1"/>
  <c r="D13" i="1"/>
  <c r="C13" i="1"/>
  <c r="C41" i="1" s="1"/>
  <c r="C66" i="1" s="1"/>
  <c r="C67" i="1" s="1"/>
  <c r="H66" i="1" l="1"/>
  <c r="I18" i="1"/>
  <c r="F42" i="1"/>
  <c r="E42" i="1"/>
  <c r="G18" i="1"/>
  <c r="J18" i="1" s="1"/>
  <c r="I20" i="1"/>
  <c r="I31" i="1"/>
  <c r="I35" i="1"/>
  <c r="I38" i="1"/>
  <c r="I21" i="1"/>
  <c r="J23" i="1"/>
  <c r="I32" i="1"/>
  <c r="F37" i="1"/>
  <c r="G42" i="1"/>
  <c r="E70" i="1"/>
  <c r="I70" i="1"/>
  <c r="E22" i="1"/>
  <c r="E37" i="1"/>
  <c r="D18" i="1"/>
  <c r="I24" i="1"/>
  <c r="I27" i="1"/>
  <c r="I36" i="1"/>
  <c r="E13" i="1"/>
  <c r="I13" i="1"/>
  <c r="E18" i="1" l="1"/>
  <c r="F18" i="1"/>
  <c r="J42" i="1"/>
  <c r="I42" i="1"/>
  <c r="H67" i="1"/>
  <c r="D41" i="1"/>
  <c r="G41" i="1"/>
  <c r="D66" i="1" l="1"/>
  <c r="F41" i="1"/>
  <c r="E41" i="1"/>
  <c r="G66" i="1"/>
  <c r="J41" i="1"/>
  <c r="I41" i="1"/>
  <c r="G67" i="1" l="1"/>
  <c r="J66" i="1"/>
  <c r="I66" i="1"/>
  <c r="D67" i="1"/>
  <c r="F66" i="1"/>
  <c r="E66" i="1"/>
  <c r="E67" i="1" l="1"/>
  <c r="F67" i="1"/>
  <c r="J67" i="1"/>
  <c r="I67" i="1"/>
</calcChain>
</file>

<file path=xl/sharedStrings.xml><?xml version="1.0" encoding="utf-8"?>
<sst xmlns="http://schemas.openxmlformats.org/spreadsheetml/2006/main" count="110" uniqueCount="101">
  <si>
    <t>Додаток 2</t>
  </si>
  <si>
    <t>до Порядку складання фінансового плану комунальним некомерційним підприємством та контролю за його виконанням</t>
  </si>
  <si>
    <t>ЗВІТ ПРО ВИКОНАННЯ ФІНАНСОВОГО ПЛАНУ</t>
  </si>
  <si>
    <t xml:space="preserve"> комунального некомерційного підприємства "МКЛ № 16" ДМР</t>
  </si>
  <si>
    <t>(назва підприємства)</t>
  </si>
  <si>
    <t>грн.</t>
  </si>
  <si>
    <t>Показники </t>
  </si>
  <si>
    <t>Код рядка</t>
  </si>
  <si>
    <t>Звітний період (1 квартал 2021 року)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</si>
  <si>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</si>
  <si>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</si>
  <si>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</si>
  <si>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</si>
  <si>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</si>
  <si>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1 </t>
  </si>
  <si>
    <t>2 </t>
  </si>
  <si>
    <t>Доходи</t>
  </si>
  <si>
    <t>Дохід (виручка) від реалізації продукції (товарів, робіт, послуг), у т.ч.:</t>
  </si>
  <si>
    <t>1010</t>
  </si>
  <si>
    <t xml:space="preserve">   доходи надавача за програмою медичних гарантій від НСЗУ</t>
  </si>
  <si>
    <t>1011</t>
  </si>
  <si>
    <t xml:space="preserve">   медична субвенція та інши субвенції</t>
  </si>
  <si>
    <t>1012</t>
  </si>
  <si>
    <t>Дохід (виручка) за рахунок коштів бюджету міста</t>
  </si>
  <si>
    <t>1020</t>
  </si>
  <si>
    <t xml:space="preserve">Дохід з місцевого бюджету </t>
  </si>
  <si>
    <t>1021</t>
  </si>
  <si>
    <t>Інші доходи, у т.ч.:</t>
  </si>
  <si>
    <t xml:space="preserve">   кошти, що отримуються підприємством на окремі доручення (кошти від депутатів міської, обласної, державної ради)</t>
  </si>
  <si>
    <t xml:space="preserve">   плата за послуги, що надаються згідно з основною діяльністю (платні послуги)</t>
  </si>
  <si>
    <t xml:space="preserve">   благодійні внески, гранти та дарунки </t>
  </si>
  <si>
    <t>надходження (доходи) від реалізації майна</t>
  </si>
  <si>
    <t>надходження (дохід) майбутніх періодов (від оренди майна та інше)</t>
  </si>
  <si>
    <t>надходження коштів як компенсація орендарем комунальних послуг</t>
  </si>
  <si>
    <t>надходження (дохід) від централізованого постачання</t>
  </si>
  <si>
    <t>Інші надходження (дохід)</t>
  </si>
  <si>
    <t>Інші надходження (дохід) (розписати)</t>
  </si>
  <si>
    <t>ІІ. Видатки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</si>
  <si>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</si>
  <si>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</si>
  <si>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</si>
  <si>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</si>
  <si>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</si>
  <si>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</si>
  <si>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 xml:space="preserve">Видатки на відрядження </t>
  </si>
  <si>
    <t>Оплата комунальних послуг та енергоносіїв</t>
  </si>
  <si>
    <t xml:space="preserve">Окремі заходи по реалізації державних (регіональних) програм, не віднесені до заходів розвитку </t>
  </si>
  <si>
    <t>Соціальне забезпечення</t>
  </si>
  <si>
    <t>Інші поточні видатки</t>
  </si>
  <si>
    <t>АМОРТИЗАЦІЯ</t>
  </si>
  <si>
    <t>Усього доходів</t>
  </si>
  <si>
    <t>Усього видатків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</si>
  <si>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</si>
  <si>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</si>
  <si>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</si>
  <si>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</si>
  <si>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Видатки від інвестиційної діяльності,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</si>
  <si>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</si>
  <si>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</si>
  <si>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</si>
  <si>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(виготовлення)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</si>
  <si>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</si>
  <si>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</si>
  <si>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</si>
  <si>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зобов'язаннями, у т.ч.:</t>
  </si>
  <si>
    <t xml:space="preserve">   кредити</t>
  </si>
  <si>
    <t xml:space="preserve">   позики</t>
  </si>
  <si>
    <t xml:space="preserve">   депозити</t>
  </si>
  <si>
    <t>Інші надходження</t>
  </si>
  <si>
    <t>Витрати від фінансової діяльності та зобов'язання, у т.ч.:</t>
  </si>
  <si>
    <t>Інші витрати</t>
  </si>
  <si>
    <t>V.  Фінансовий результат діяльності 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</si>
  <si>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</si>
  <si>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</si>
  <si>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</si>
  <si>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VI. Розрахунки з бюджетом</t>
  </si>
  <si>
    <t>Податки, збори та платежі до бюджету, у т.ч.:</t>
  </si>
  <si>
    <t xml:space="preserve">   податок на додану вартість</t>
  </si>
  <si>
    <t xml:space="preserve">   військовий збір</t>
  </si>
  <si>
    <t xml:space="preserve">   плата за землю</t>
  </si>
  <si>
    <t xml:space="preserve">   податок на дохід фізичних осіб</t>
  </si>
  <si>
    <t xml:space="preserve">   єдиний внесок на загальнообов'язкове державне соціальне страхування               </t>
  </si>
  <si>
    <t xml:space="preserve">   інші (розшифрувати)</t>
  </si>
  <si>
    <t>VIІ. Додаткова інформація</t>
  </si>
  <si>
    <t>Штатна чисельність працівників</t>
  </si>
  <si>
    <t>на 01.01</t>
  </si>
  <si>
    <t>на 01.04</t>
  </si>
  <si>
    <t>на 01.07</t>
  </si>
  <si>
    <t>на 01.10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</si>
  <si>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</si>
  <si>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</si>
  <si>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</si>
  <si>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</si>
  <si>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</si>
  <si>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Генеральний директор</t>
  </si>
  <si>
    <t>О.Й.Хасілєв</t>
  </si>
  <si>
    <t>(підпис)</t>
  </si>
  <si>
    <t xml:space="preserve">                  (П.І.Б.)</t>
  </si>
  <si>
    <t>Заступник генерального директора</t>
  </si>
  <si>
    <t>А.Ю.Ратушна</t>
  </si>
  <si>
    <r>
      <t xml:space="preserve">за </t>
    </r>
    <r>
      <rPr>
        <u/>
        <sz val="13.5"/>
        <rFont val="Times New Roman"/>
        <family val="1"/>
        <charset val="204"/>
      </rPr>
      <t>I</t>
    </r>
    <r>
      <rPr>
        <sz val="13.5"/>
        <rFont val="Times New Roman"/>
        <family val="1"/>
        <charset val="204"/>
      </rPr>
      <t xml:space="preserve"> квартал 2021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</si>
</sst>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color rgb="FFFF0000"/>
      <name val="Calibri"/>
      <family val="2"/>
      <charset val="204"/>
      <scheme val="minor"/>
    </font>
    <font>
      <u/>
      <sz val="13.5"/>
      <name val="Times New Roman"/>
      <family val="1"/>
      <charset val="204"/>
    </font>
    <font>
      <sz val="13.5"/>
      <name val="Arial Cyr"/>
      <charset val="204"/>
    </font>
    <font>
      <sz val="12"/>
      <name val="Times New Roman"/>
      <family val="1"/>
      <charset val="204"/>
    </font>
    <font>
      <sz val="11.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2" borderId="0" xfId="1" applyFont="1" applyFill="1"/>
    <xf numFmtId="0" fontId="7" fillId="0" borderId="0" xfId="1" applyFont="1"/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10" fillId="2" borderId="0" xfId="1" applyFont="1" applyFill="1"/>
    <xf numFmtId="0" fontId="9" fillId="0" borderId="1" xfId="1" applyFont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2" fillId="3" borderId="0" xfId="1" applyFont="1" applyFill="1" applyBorder="1"/>
    <xf numFmtId="0" fontId="12" fillId="3" borderId="0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justify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justify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justify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/>
    <xf numFmtId="164" fontId="13" fillId="0" borderId="6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wrapText="1"/>
    </xf>
    <xf numFmtId="0" fontId="13" fillId="0" borderId="11" xfId="0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/>
      <protection locked="0"/>
    </xf>
    <xf numFmtId="4" fontId="1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/>
    <xf numFmtId="0" fontId="1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7" fillId="2" borderId="0" xfId="1" applyNumberFormat="1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justify" vertical="center" wrapText="1"/>
      <protection locked="0"/>
    </xf>
    <xf numFmtId="0" fontId="13" fillId="3" borderId="2" xfId="0" applyFont="1" applyFill="1" applyBorder="1" applyAlignment="1" applyProtection="1">
      <alignment horizontal="justify" vertical="center" wrapText="1"/>
      <protection locked="0"/>
    </xf>
    <xf numFmtId="0" fontId="13" fillId="3" borderId="3" xfId="0" applyFont="1" applyFill="1" applyBorder="1" applyAlignment="1" applyProtection="1">
      <alignment horizontal="justify" vertical="center" wrapText="1"/>
      <protection locked="0"/>
    </xf>
    <xf numFmtId="164" fontId="4" fillId="0" borderId="6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justify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13" fillId="0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3" borderId="0" xfId="1" applyFont="1" applyFill="1" applyBorder="1"/>
    <xf numFmtId="0" fontId="2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3" fillId="0" borderId="0" xfId="1" applyFont="1"/>
  </cellXfs>
  <cellStyles count="2">
    <cellStyle name="Звичайний 2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workbookViewId="0">
      <selection activeCell="M10" sqref="M10"/>
    </sheetView>
  </sheetViews>
  <sheetFormatPr defaultRowHeight="18" x14ac:dyDescent="0.3"/>
  <cols>
    <col min="1" max="1" width="72.5703125" style="140" customWidth="1"/>
    <col min="2" max="2" width="7.140625" style="140" customWidth="1"/>
    <col min="3" max="3" width="18.5703125" style="3" customWidth="1"/>
    <col min="4" max="4" width="15.85546875" style="3" customWidth="1"/>
    <col min="5" max="5" width="16.140625" style="3" customWidth="1"/>
    <col min="6" max="6" width="13.85546875" style="3" customWidth="1"/>
    <col min="7" max="7" width="17" style="3" customWidth="1"/>
    <col min="8" max="8" width="15.5703125" style="3" customWidth="1"/>
    <col min="9" max="9" width="15.7109375" style="3" customWidth="1"/>
    <col min="10" max="10" width="13.42578125" style="3" customWidth="1"/>
    <col min="11" max="11" width="16" style="7" customWidth="1"/>
    <col min="12" max="12" width="18.85546875" style="7" customWidth="1"/>
    <col min="13" max="18" width="9.140625" style="7"/>
    <col min="19" max="256" width="9.140625" style="8"/>
    <col min="257" max="257" width="72.5703125" style="8" customWidth="1"/>
    <col min="258" max="258" width="7.140625" style="8" customWidth="1"/>
    <col min="259" max="259" width="18.5703125" style="8" customWidth="1"/>
    <col min="260" max="260" width="15.85546875" style="8" customWidth="1"/>
    <col min="261" max="261" width="16.140625" style="8" customWidth="1"/>
    <col min="262" max="262" width="13.85546875" style="8" customWidth="1"/>
    <col min="263" max="263" width="17" style="8" customWidth="1"/>
    <col min="264" max="264" width="15.5703125" style="8" customWidth="1"/>
    <col min="265" max="265" width="15.7109375" style="8" customWidth="1"/>
    <col min="266" max="266" width="13.42578125" style="8" customWidth="1"/>
    <col min="267" max="267" width="16" style="8" customWidth="1"/>
    <col min="268" max="268" width="18.85546875" style="8" customWidth="1"/>
    <col min="269" max="512" width="9.140625" style="8"/>
    <col min="513" max="513" width="72.5703125" style="8" customWidth="1"/>
    <col min="514" max="514" width="7.140625" style="8" customWidth="1"/>
    <col min="515" max="515" width="18.5703125" style="8" customWidth="1"/>
    <col min="516" max="516" width="15.85546875" style="8" customWidth="1"/>
    <col min="517" max="517" width="16.140625" style="8" customWidth="1"/>
    <col min="518" max="518" width="13.85546875" style="8" customWidth="1"/>
    <col min="519" max="519" width="17" style="8" customWidth="1"/>
    <col min="520" max="520" width="15.5703125" style="8" customWidth="1"/>
    <col min="521" max="521" width="15.7109375" style="8" customWidth="1"/>
    <col min="522" max="522" width="13.42578125" style="8" customWidth="1"/>
    <col min="523" max="523" width="16" style="8" customWidth="1"/>
    <col min="524" max="524" width="18.85546875" style="8" customWidth="1"/>
    <col min="525" max="768" width="9.140625" style="8"/>
    <col min="769" max="769" width="72.5703125" style="8" customWidth="1"/>
    <col min="770" max="770" width="7.140625" style="8" customWidth="1"/>
    <col min="771" max="771" width="18.5703125" style="8" customWidth="1"/>
    <col min="772" max="772" width="15.85546875" style="8" customWidth="1"/>
    <col min="773" max="773" width="16.140625" style="8" customWidth="1"/>
    <col min="774" max="774" width="13.85546875" style="8" customWidth="1"/>
    <col min="775" max="775" width="17" style="8" customWidth="1"/>
    <col min="776" max="776" width="15.5703125" style="8" customWidth="1"/>
    <col min="777" max="777" width="15.7109375" style="8" customWidth="1"/>
    <col min="778" max="778" width="13.42578125" style="8" customWidth="1"/>
    <col min="779" max="779" width="16" style="8" customWidth="1"/>
    <col min="780" max="780" width="18.85546875" style="8" customWidth="1"/>
    <col min="781" max="1024" width="9.140625" style="8"/>
    <col min="1025" max="1025" width="72.5703125" style="8" customWidth="1"/>
    <col min="1026" max="1026" width="7.140625" style="8" customWidth="1"/>
    <col min="1027" max="1027" width="18.5703125" style="8" customWidth="1"/>
    <col min="1028" max="1028" width="15.85546875" style="8" customWidth="1"/>
    <col min="1029" max="1029" width="16.140625" style="8" customWidth="1"/>
    <col min="1030" max="1030" width="13.85546875" style="8" customWidth="1"/>
    <col min="1031" max="1031" width="17" style="8" customWidth="1"/>
    <col min="1032" max="1032" width="15.5703125" style="8" customWidth="1"/>
    <col min="1033" max="1033" width="15.7109375" style="8" customWidth="1"/>
    <col min="1034" max="1034" width="13.42578125" style="8" customWidth="1"/>
    <col min="1035" max="1035" width="16" style="8" customWidth="1"/>
    <col min="1036" max="1036" width="18.85546875" style="8" customWidth="1"/>
    <col min="1037" max="1280" width="9.140625" style="8"/>
    <col min="1281" max="1281" width="72.5703125" style="8" customWidth="1"/>
    <col min="1282" max="1282" width="7.140625" style="8" customWidth="1"/>
    <col min="1283" max="1283" width="18.5703125" style="8" customWidth="1"/>
    <col min="1284" max="1284" width="15.85546875" style="8" customWidth="1"/>
    <col min="1285" max="1285" width="16.140625" style="8" customWidth="1"/>
    <col min="1286" max="1286" width="13.85546875" style="8" customWidth="1"/>
    <col min="1287" max="1287" width="17" style="8" customWidth="1"/>
    <col min="1288" max="1288" width="15.5703125" style="8" customWidth="1"/>
    <col min="1289" max="1289" width="15.7109375" style="8" customWidth="1"/>
    <col min="1290" max="1290" width="13.42578125" style="8" customWidth="1"/>
    <col min="1291" max="1291" width="16" style="8" customWidth="1"/>
    <col min="1292" max="1292" width="18.85546875" style="8" customWidth="1"/>
    <col min="1293" max="1536" width="9.140625" style="8"/>
    <col min="1537" max="1537" width="72.5703125" style="8" customWidth="1"/>
    <col min="1538" max="1538" width="7.140625" style="8" customWidth="1"/>
    <col min="1539" max="1539" width="18.5703125" style="8" customWidth="1"/>
    <col min="1540" max="1540" width="15.85546875" style="8" customWidth="1"/>
    <col min="1541" max="1541" width="16.140625" style="8" customWidth="1"/>
    <col min="1542" max="1542" width="13.85546875" style="8" customWidth="1"/>
    <col min="1543" max="1543" width="17" style="8" customWidth="1"/>
    <col min="1544" max="1544" width="15.5703125" style="8" customWidth="1"/>
    <col min="1545" max="1545" width="15.7109375" style="8" customWidth="1"/>
    <col min="1546" max="1546" width="13.42578125" style="8" customWidth="1"/>
    <col min="1547" max="1547" width="16" style="8" customWidth="1"/>
    <col min="1548" max="1548" width="18.85546875" style="8" customWidth="1"/>
    <col min="1549" max="1792" width="9.140625" style="8"/>
    <col min="1793" max="1793" width="72.5703125" style="8" customWidth="1"/>
    <col min="1794" max="1794" width="7.140625" style="8" customWidth="1"/>
    <col min="1795" max="1795" width="18.5703125" style="8" customWidth="1"/>
    <col min="1796" max="1796" width="15.85546875" style="8" customWidth="1"/>
    <col min="1797" max="1797" width="16.140625" style="8" customWidth="1"/>
    <col min="1798" max="1798" width="13.85546875" style="8" customWidth="1"/>
    <col min="1799" max="1799" width="17" style="8" customWidth="1"/>
    <col min="1800" max="1800" width="15.5703125" style="8" customWidth="1"/>
    <col min="1801" max="1801" width="15.7109375" style="8" customWidth="1"/>
    <col min="1802" max="1802" width="13.42578125" style="8" customWidth="1"/>
    <col min="1803" max="1803" width="16" style="8" customWidth="1"/>
    <col min="1804" max="1804" width="18.85546875" style="8" customWidth="1"/>
    <col min="1805" max="2048" width="9.140625" style="8"/>
    <col min="2049" max="2049" width="72.5703125" style="8" customWidth="1"/>
    <col min="2050" max="2050" width="7.140625" style="8" customWidth="1"/>
    <col min="2051" max="2051" width="18.5703125" style="8" customWidth="1"/>
    <col min="2052" max="2052" width="15.85546875" style="8" customWidth="1"/>
    <col min="2053" max="2053" width="16.140625" style="8" customWidth="1"/>
    <col min="2054" max="2054" width="13.85546875" style="8" customWidth="1"/>
    <col min="2055" max="2055" width="17" style="8" customWidth="1"/>
    <col min="2056" max="2056" width="15.5703125" style="8" customWidth="1"/>
    <col min="2057" max="2057" width="15.7109375" style="8" customWidth="1"/>
    <col min="2058" max="2058" width="13.42578125" style="8" customWidth="1"/>
    <col min="2059" max="2059" width="16" style="8" customWidth="1"/>
    <col min="2060" max="2060" width="18.85546875" style="8" customWidth="1"/>
    <col min="2061" max="2304" width="9.140625" style="8"/>
    <col min="2305" max="2305" width="72.5703125" style="8" customWidth="1"/>
    <col min="2306" max="2306" width="7.140625" style="8" customWidth="1"/>
    <col min="2307" max="2307" width="18.5703125" style="8" customWidth="1"/>
    <col min="2308" max="2308" width="15.85546875" style="8" customWidth="1"/>
    <col min="2309" max="2309" width="16.140625" style="8" customWidth="1"/>
    <col min="2310" max="2310" width="13.85546875" style="8" customWidth="1"/>
    <col min="2311" max="2311" width="17" style="8" customWidth="1"/>
    <col min="2312" max="2312" width="15.5703125" style="8" customWidth="1"/>
    <col min="2313" max="2313" width="15.7109375" style="8" customWidth="1"/>
    <col min="2314" max="2314" width="13.42578125" style="8" customWidth="1"/>
    <col min="2315" max="2315" width="16" style="8" customWidth="1"/>
    <col min="2316" max="2316" width="18.85546875" style="8" customWidth="1"/>
    <col min="2317" max="2560" width="9.140625" style="8"/>
    <col min="2561" max="2561" width="72.5703125" style="8" customWidth="1"/>
    <col min="2562" max="2562" width="7.140625" style="8" customWidth="1"/>
    <col min="2563" max="2563" width="18.5703125" style="8" customWidth="1"/>
    <col min="2564" max="2564" width="15.85546875" style="8" customWidth="1"/>
    <col min="2565" max="2565" width="16.140625" style="8" customWidth="1"/>
    <col min="2566" max="2566" width="13.85546875" style="8" customWidth="1"/>
    <col min="2567" max="2567" width="17" style="8" customWidth="1"/>
    <col min="2568" max="2568" width="15.5703125" style="8" customWidth="1"/>
    <col min="2569" max="2569" width="15.7109375" style="8" customWidth="1"/>
    <col min="2570" max="2570" width="13.42578125" style="8" customWidth="1"/>
    <col min="2571" max="2571" width="16" style="8" customWidth="1"/>
    <col min="2572" max="2572" width="18.85546875" style="8" customWidth="1"/>
    <col min="2573" max="2816" width="9.140625" style="8"/>
    <col min="2817" max="2817" width="72.5703125" style="8" customWidth="1"/>
    <col min="2818" max="2818" width="7.140625" style="8" customWidth="1"/>
    <col min="2819" max="2819" width="18.5703125" style="8" customWidth="1"/>
    <col min="2820" max="2820" width="15.85546875" style="8" customWidth="1"/>
    <col min="2821" max="2821" width="16.140625" style="8" customWidth="1"/>
    <col min="2822" max="2822" width="13.85546875" style="8" customWidth="1"/>
    <col min="2823" max="2823" width="17" style="8" customWidth="1"/>
    <col min="2824" max="2824" width="15.5703125" style="8" customWidth="1"/>
    <col min="2825" max="2825" width="15.7109375" style="8" customWidth="1"/>
    <col min="2826" max="2826" width="13.42578125" style="8" customWidth="1"/>
    <col min="2827" max="2827" width="16" style="8" customWidth="1"/>
    <col min="2828" max="2828" width="18.85546875" style="8" customWidth="1"/>
    <col min="2829" max="3072" width="9.140625" style="8"/>
    <col min="3073" max="3073" width="72.5703125" style="8" customWidth="1"/>
    <col min="3074" max="3074" width="7.140625" style="8" customWidth="1"/>
    <col min="3075" max="3075" width="18.5703125" style="8" customWidth="1"/>
    <col min="3076" max="3076" width="15.85546875" style="8" customWidth="1"/>
    <col min="3077" max="3077" width="16.140625" style="8" customWidth="1"/>
    <col min="3078" max="3078" width="13.85546875" style="8" customWidth="1"/>
    <col min="3079" max="3079" width="17" style="8" customWidth="1"/>
    <col min="3080" max="3080" width="15.5703125" style="8" customWidth="1"/>
    <col min="3081" max="3081" width="15.7109375" style="8" customWidth="1"/>
    <col min="3082" max="3082" width="13.42578125" style="8" customWidth="1"/>
    <col min="3083" max="3083" width="16" style="8" customWidth="1"/>
    <col min="3084" max="3084" width="18.85546875" style="8" customWidth="1"/>
    <col min="3085" max="3328" width="9.140625" style="8"/>
    <col min="3329" max="3329" width="72.5703125" style="8" customWidth="1"/>
    <col min="3330" max="3330" width="7.140625" style="8" customWidth="1"/>
    <col min="3331" max="3331" width="18.5703125" style="8" customWidth="1"/>
    <col min="3332" max="3332" width="15.85546875" style="8" customWidth="1"/>
    <col min="3333" max="3333" width="16.140625" style="8" customWidth="1"/>
    <col min="3334" max="3334" width="13.85546875" style="8" customWidth="1"/>
    <col min="3335" max="3335" width="17" style="8" customWidth="1"/>
    <col min="3336" max="3336" width="15.5703125" style="8" customWidth="1"/>
    <col min="3337" max="3337" width="15.7109375" style="8" customWidth="1"/>
    <col min="3338" max="3338" width="13.42578125" style="8" customWidth="1"/>
    <col min="3339" max="3339" width="16" style="8" customWidth="1"/>
    <col min="3340" max="3340" width="18.85546875" style="8" customWidth="1"/>
    <col min="3341" max="3584" width="9.140625" style="8"/>
    <col min="3585" max="3585" width="72.5703125" style="8" customWidth="1"/>
    <col min="3586" max="3586" width="7.140625" style="8" customWidth="1"/>
    <col min="3587" max="3587" width="18.5703125" style="8" customWidth="1"/>
    <col min="3588" max="3588" width="15.85546875" style="8" customWidth="1"/>
    <col min="3589" max="3589" width="16.140625" style="8" customWidth="1"/>
    <col min="3590" max="3590" width="13.85546875" style="8" customWidth="1"/>
    <col min="3591" max="3591" width="17" style="8" customWidth="1"/>
    <col min="3592" max="3592" width="15.5703125" style="8" customWidth="1"/>
    <col min="3593" max="3593" width="15.7109375" style="8" customWidth="1"/>
    <col min="3594" max="3594" width="13.42578125" style="8" customWidth="1"/>
    <col min="3595" max="3595" width="16" style="8" customWidth="1"/>
    <col min="3596" max="3596" width="18.85546875" style="8" customWidth="1"/>
    <col min="3597" max="3840" width="9.140625" style="8"/>
    <col min="3841" max="3841" width="72.5703125" style="8" customWidth="1"/>
    <col min="3842" max="3842" width="7.140625" style="8" customWidth="1"/>
    <col min="3843" max="3843" width="18.5703125" style="8" customWidth="1"/>
    <col min="3844" max="3844" width="15.85546875" style="8" customWidth="1"/>
    <col min="3845" max="3845" width="16.140625" style="8" customWidth="1"/>
    <col min="3846" max="3846" width="13.85546875" style="8" customWidth="1"/>
    <col min="3847" max="3847" width="17" style="8" customWidth="1"/>
    <col min="3848" max="3848" width="15.5703125" style="8" customWidth="1"/>
    <col min="3849" max="3849" width="15.7109375" style="8" customWidth="1"/>
    <col min="3850" max="3850" width="13.42578125" style="8" customWidth="1"/>
    <col min="3851" max="3851" width="16" style="8" customWidth="1"/>
    <col min="3852" max="3852" width="18.85546875" style="8" customWidth="1"/>
    <col min="3853" max="4096" width="9.140625" style="8"/>
    <col min="4097" max="4097" width="72.5703125" style="8" customWidth="1"/>
    <col min="4098" max="4098" width="7.140625" style="8" customWidth="1"/>
    <col min="4099" max="4099" width="18.5703125" style="8" customWidth="1"/>
    <col min="4100" max="4100" width="15.85546875" style="8" customWidth="1"/>
    <col min="4101" max="4101" width="16.140625" style="8" customWidth="1"/>
    <col min="4102" max="4102" width="13.85546875" style="8" customWidth="1"/>
    <col min="4103" max="4103" width="17" style="8" customWidth="1"/>
    <col min="4104" max="4104" width="15.5703125" style="8" customWidth="1"/>
    <col min="4105" max="4105" width="15.7109375" style="8" customWidth="1"/>
    <col min="4106" max="4106" width="13.42578125" style="8" customWidth="1"/>
    <col min="4107" max="4107" width="16" style="8" customWidth="1"/>
    <col min="4108" max="4108" width="18.85546875" style="8" customWidth="1"/>
    <col min="4109" max="4352" width="9.140625" style="8"/>
    <col min="4353" max="4353" width="72.5703125" style="8" customWidth="1"/>
    <col min="4354" max="4354" width="7.140625" style="8" customWidth="1"/>
    <col min="4355" max="4355" width="18.5703125" style="8" customWidth="1"/>
    <col min="4356" max="4356" width="15.85546875" style="8" customWidth="1"/>
    <col min="4357" max="4357" width="16.140625" style="8" customWidth="1"/>
    <col min="4358" max="4358" width="13.85546875" style="8" customWidth="1"/>
    <col min="4359" max="4359" width="17" style="8" customWidth="1"/>
    <col min="4360" max="4360" width="15.5703125" style="8" customWidth="1"/>
    <col min="4361" max="4361" width="15.7109375" style="8" customWidth="1"/>
    <col min="4362" max="4362" width="13.42578125" style="8" customWidth="1"/>
    <col min="4363" max="4363" width="16" style="8" customWidth="1"/>
    <col min="4364" max="4364" width="18.85546875" style="8" customWidth="1"/>
    <col min="4365" max="4608" width="9.140625" style="8"/>
    <col min="4609" max="4609" width="72.5703125" style="8" customWidth="1"/>
    <col min="4610" max="4610" width="7.140625" style="8" customWidth="1"/>
    <col min="4611" max="4611" width="18.5703125" style="8" customWidth="1"/>
    <col min="4612" max="4612" width="15.85546875" style="8" customWidth="1"/>
    <col min="4613" max="4613" width="16.140625" style="8" customWidth="1"/>
    <col min="4614" max="4614" width="13.85546875" style="8" customWidth="1"/>
    <col min="4615" max="4615" width="17" style="8" customWidth="1"/>
    <col min="4616" max="4616" width="15.5703125" style="8" customWidth="1"/>
    <col min="4617" max="4617" width="15.7109375" style="8" customWidth="1"/>
    <col min="4618" max="4618" width="13.42578125" style="8" customWidth="1"/>
    <col min="4619" max="4619" width="16" style="8" customWidth="1"/>
    <col min="4620" max="4620" width="18.85546875" style="8" customWidth="1"/>
    <col min="4621" max="4864" width="9.140625" style="8"/>
    <col min="4865" max="4865" width="72.5703125" style="8" customWidth="1"/>
    <col min="4866" max="4866" width="7.140625" style="8" customWidth="1"/>
    <col min="4867" max="4867" width="18.5703125" style="8" customWidth="1"/>
    <col min="4868" max="4868" width="15.85546875" style="8" customWidth="1"/>
    <col min="4869" max="4869" width="16.140625" style="8" customWidth="1"/>
    <col min="4870" max="4870" width="13.85546875" style="8" customWidth="1"/>
    <col min="4871" max="4871" width="17" style="8" customWidth="1"/>
    <col min="4872" max="4872" width="15.5703125" style="8" customWidth="1"/>
    <col min="4873" max="4873" width="15.7109375" style="8" customWidth="1"/>
    <col min="4874" max="4874" width="13.42578125" style="8" customWidth="1"/>
    <col min="4875" max="4875" width="16" style="8" customWidth="1"/>
    <col min="4876" max="4876" width="18.85546875" style="8" customWidth="1"/>
    <col min="4877" max="5120" width="9.140625" style="8"/>
    <col min="5121" max="5121" width="72.5703125" style="8" customWidth="1"/>
    <col min="5122" max="5122" width="7.140625" style="8" customWidth="1"/>
    <col min="5123" max="5123" width="18.5703125" style="8" customWidth="1"/>
    <col min="5124" max="5124" width="15.85546875" style="8" customWidth="1"/>
    <col min="5125" max="5125" width="16.140625" style="8" customWidth="1"/>
    <col min="5126" max="5126" width="13.85546875" style="8" customWidth="1"/>
    <col min="5127" max="5127" width="17" style="8" customWidth="1"/>
    <col min="5128" max="5128" width="15.5703125" style="8" customWidth="1"/>
    <col min="5129" max="5129" width="15.7109375" style="8" customWidth="1"/>
    <col min="5130" max="5130" width="13.42578125" style="8" customWidth="1"/>
    <col min="5131" max="5131" width="16" style="8" customWidth="1"/>
    <col min="5132" max="5132" width="18.85546875" style="8" customWidth="1"/>
    <col min="5133" max="5376" width="9.140625" style="8"/>
    <col min="5377" max="5377" width="72.5703125" style="8" customWidth="1"/>
    <col min="5378" max="5378" width="7.140625" style="8" customWidth="1"/>
    <col min="5379" max="5379" width="18.5703125" style="8" customWidth="1"/>
    <col min="5380" max="5380" width="15.85546875" style="8" customWidth="1"/>
    <col min="5381" max="5381" width="16.140625" style="8" customWidth="1"/>
    <col min="5382" max="5382" width="13.85546875" style="8" customWidth="1"/>
    <col min="5383" max="5383" width="17" style="8" customWidth="1"/>
    <col min="5384" max="5384" width="15.5703125" style="8" customWidth="1"/>
    <col min="5385" max="5385" width="15.7109375" style="8" customWidth="1"/>
    <col min="5386" max="5386" width="13.42578125" style="8" customWidth="1"/>
    <col min="5387" max="5387" width="16" style="8" customWidth="1"/>
    <col min="5388" max="5388" width="18.85546875" style="8" customWidth="1"/>
    <col min="5389" max="5632" width="9.140625" style="8"/>
    <col min="5633" max="5633" width="72.5703125" style="8" customWidth="1"/>
    <col min="5634" max="5634" width="7.140625" style="8" customWidth="1"/>
    <col min="5635" max="5635" width="18.5703125" style="8" customWidth="1"/>
    <col min="5636" max="5636" width="15.85546875" style="8" customWidth="1"/>
    <col min="5637" max="5637" width="16.140625" style="8" customWidth="1"/>
    <col min="5638" max="5638" width="13.85546875" style="8" customWidth="1"/>
    <col min="5639" max="5639" width="17" style="8" customWidth="1"/>
    <col min="5640" max="5640" width="15.5703125" style="8" customWidth="1"/>
    <col min="5641" max="5641" width="15.7109375" style="8" customWidth="1"/>
    <col min="5642" max="5642" width="13.42578125" style="8" customWidth="1"/>
    <col min="5643" max="5643" width="16" style="8" customWidth="1"/>
    <col min="5644" max="5644" width="18.85546875" style="8" customWidth="1"/>
    <col min="5645" max="5888" width="9.140625" style="8"/>
    <col min="5889" max="5889" width="72.5703125" style="8" customWidth="1"/>
    <col min="5890" max="5890" width="7.140625" style="8" customWidth="1"/>
    <col min="5891" max="5891" width="18.5703125" style="8" customWidth="1"/>
    <col min="5892" max="5892" width="15.85546875" style="8" customWidth="1"/>
    <col min="5893" max="5893" width="16.140625" style="8" customWidth="1"/>
    <col min="5894" max="5894" width="13.85546875" style="8" customWidth="1"/>
    <col min="5895" max="5895" width="17" style="8" customWidth="1"/>
    <col min="5896" max="5896" width="15.5703125" style="8" customWidth="1"/>
    <col min="5897" max="5897" width="15.7109375" style="8" customWidth="1"/>
    <col min="5898" max="5898" width="13.42578125" style="8" customWidth="1"/>
    <col min="5899" max="5899" width="16" style="8" customWidth="1"/>
    <col min="5900" max="5900" width="18.85546875" style="8" customWidth="1"/>
    <col min="5901" max="6144" width="9.140625" style="8"/>
    <col min="6145" max="6145" width="72.5703125" style="8" customWidth="1"/>
    <col min="6146" max="6146" width="7.140625" style="8" customWidth="1"/>
    <col min="6147" max="6147" width="18.5703125" style="8" customWidth="1"/>
    <col min="6148" max="6148" width="15.85546875" style="8" customWidth="1"/>
    <col min="6149" max="6149" width="16.140625" style="8" customWidth="1"/>
    <col min="6150" max="6150" width="13.85546875" style="8" customWidth="1"/>
    <col min="6151" max="6151" width="17" style="8" customWidth="1"/>
    <col min="6152" max="6152" width="15.5703125" style="8" customWidth="1"/>
    <col min="6153" max="6153" width="15.7109375" style="8" customWidth="1"/>
    <col min="6154" max="6154" width="13.42578125" style="8" customWidth="1"/>
    <col min="6155" max="6155" width="16" style="8" customWidth="1"/>
    <col min="6156" max="6156" width="18.85546875" style="8" customWidth="1"/>
    <col min="6157" max="6400" width="9.140625" style="8"/>
    <col min="6401" max="6401" width="72.5703125" style="8" customWidth="1"/>
    <col min="6402" max="6402" width="7.140625" style="8" customWidth="1"/>
    <col min="6403" max="6403" width="18.5703125" style="8" customWidth="1"/>
    <col min="6404" max="6404" width="15.85546875" style="8" customWidth="1"/>
    <col min="6405" max="6405" width="16.140625" style="8" customWidth="1"/>
    <col min="6406" max="6406" width="13.85546875" style="8" customWidth="1"/>
    <col min="6407" max="6407" width="17" style="8" customWidth="1"/>
    <col min="6408" max="6408" width="15.5703125" style="8" customWidth="1"/>
    <col min="6409" max="6409" width="15.7109375" style="8" customWidth="1"/>
    <col min="6410" max="6410" width="13.42578125" style="8" customWidth="1"/>
    <col min="6411" max="6411" width="16" style="8" customWidth="1"/>
    <col min="6412" max="6412" width="18.85546875" style="8" customWidth="1"/>
    <col min="6413" max="6656" width="9.140625" style="8"/>
    <col min="6657" max="6657" width="72.5703125" style="8" customWidth="1"/>
    <col min="6658" max="6658" width="7.140625" style="8" customWidth="1"/>
    <col min="6659" max="6659" width="18.5703125" style="8" customWidth="1"/>
    <col min="6660" max="6660" width="15.85546875" style="8" customWidth="1"/>
    <col min="6661" max="6661" width="16.140625" style="8" customWidth="1"/>
    <col min="6662" max="6662" width="13.85546875" style="8" customWidth="1"/>
    <col min="6663" max="6663" width="17" style="8" customWidth="1"/>
    <col min="6664" max="6664" width="15.5703125" style="8" customWidth="1"/>
    <col min="6665" max="6665" width="15.7109375" style="8" customWidth="1"/>
    <col min="6666" max="6666" width="13.42578125" style="8" customWidth="1"/>
    <col min="6667" max="6667" width="16" style="8" customWidth="1"/>
    <col min="6668" max="6668" width="18.85546875" style="8" customWidth="1"/>
    <col min="6669" max="6912" width="9.140625" style="8"/>
    <col min="6913" max="6913" width="72.5703125" style="8" customWidth="1"/>
    <col min="6914" max="6914" width="7.140625" style="8" customWidth="1"/>
    <col min="6915" max="6915" width="18.5703125" style="8" customWidth="1"/>
    <col min="6916" max="6916" width="15.85546875" style="8" customWidth="1"/>
    <col min="6917" max="6917" width="16.140625" style="8" customWidth="1"/>
    <col min="6918" max="6918" width="13.85546875" style="8" customWidth="1"/>
    <col min="6919" max="6919" width="17" style="8" customWidth="1"/>
    <col min="6920" max="6920" width="15.5703125" style="8" customWidth="1"/>
    <col min="6921" max="6921" width="15.7109375" style="8" customWidth="1"/>
    <col min="6922" max="6922" width="13.42578125" style="8" customWidth="1"/>
    <col min="6923" max="6923" width="16" style="8" customWidth="1"/>
    <col min="6924" max="6924" width="18.85546875" style="8" customWidth="1"/>
    <col min="6925" max="7168" width="9.140625" style="8"/>
    <col min="7169" max="7169" width="72.5703125" style="8" customWidth="1"/>
    <col min="7170" max="7170" width="7.140625" style="8" customWidth="1"/>
    <col min="7171" max="7171" width="18.5703125" style="8" customWidth="1"/>
    <col min="7172" max="7172" width="15.85546875" style="8" customWidth="1"/>
    <col min="7173" max="7173" width="16.140625" style="8" customWidth="1"/>
    <col min="7174" max="7174" width="13.85546875" style="8" customWidth="1"/>
    <col min="7175" max="7175" width="17" style="8" customWidth="1"/>
    <col min="7176" max="7176" width="15.5703125" style="8" customWidth="1"/>
    <col min="7177" max="7177" width="15.7109375" style="8" customWidth="1"/>
    <col min="7178" max="7178" width="13.42578125" style="8" customWidth="1"/>
    <col min="7179" max="7179" width="16" style="8" customWidth="1"/>
    <col min="7180" max="7180" width="18.85546875" style="8" customWidth="1"/>
    <col min="7181" max="7424" width="9.140625" style="8"/>
    <col min="7425" max="7425" width="72.5703125" style="8" customWidth="1"/>
    <col min="7426" max="7426" width="7.140625" style="8" customWidth="1"/>
    <col min="7427" max="7427" width="18.5703125" style="8" customWidth="1"/>
    <col min="7428" max="7428" width="15.85546875" style="8" customWidth="1"/>
    <col min="7429" max="7429" width="16.140625" style="8" customWidth="1"/>
    <col min="7430" max="7430" width="13.85546875" style="8" customWidth="1"/>
    <col min="7431" max="7431" width="17" style="8" customWidth="1"/>
    <col min="7432" max="7432" width="15.5703125" style="8" customWidth="1"/>
    <col min="7433" max="7433" width="15.7109375" style="8" customWidth="1"/>
    <col min="7434" max="7434" width="13.42578125" style="8" customWidth="1"/>
    <col min="7435" max="7435" width="16" style="8" customWidth="1"/>
    <col min="7436" max="7436" width="18.85546875" style="8" customWidth="1"/>
    <col min="7437" max="7680" width="9.140625" style="8"/>
    <col min="7681" max="7681" width="72.5703125" style="8" customWidth="1"/>
    <col min="7682" max="7682" width="7.140625" style="8" customWidth="1"/>
    <col min="7683" max="7683" width="18.5703125" style="8" customWidth="1"/>
    <col min="7684" max="7684" width="15.85546875" style="8" customWidth="1"/>
    <col min="7685" max="7685" width="16.140625" style="8" customWidth="1"/>
    <col min="7686" max="7686" width="13.85546875" style="8" customWidth="1"/>
    <col min="7687" max="7687" width="17" style="8" customWidth="1"/>
    <col min="7688" max="7688" width="15.5703125" style="8" customWidth="1"/>
    <col min="7689" max="7689" width="15.7109375" style="8" customWidth="1"/>
    <col min="7690" max="7690" width="13.42578125" style="8" customWidth="1"/>
    <col min="7691" max="7691" width="16" style="8" customWidth="1"/>
    <col min="7692" max="7692" width="18.85546875" style="8" customWidth="1"/>
    <col min="7693" max="7936" width="9.140625" style="8"/>
    <col min="7937" max="7937" width="72.5703125" style="8" customWidth="1"/>
    <col min="7938" max="7938" width="7.140625" style="8" customWidth="1"/>
    <col min="7939" max="7939" width="18.5703125" style="8" customWidth="1"/>
    <col min="7940" max="7940" width="15.85546875" style="8" customWidth="1"/>
    <col min="7941" max="7941" width="16.140625" style="8" customWidth="1"/>
    <col min="7942" max="7942" width="13.85546875" style="8" customWidth="1"/>
    <col min="7943" max="7943" width="17" style="8" customWidth="1"/>
    <col min="7944" max="7944" width="15.5703125" style="8" customWidth="1"/>
    <col min="7945" max="7945" width="15.7109375" style="8" customWidth="1"/>
    <col min="7946" max="7946" width="13.42578125" style="8" customWidth="1"/>
    <col min="7947" max="7947" width="16" style="8" customWidth="1"/>
    <col min="7948" max="7948" width="18.85546875" style="8" customWidth="1"/>
    <col min="7949" max="8192" width="9.140625" style="8"/>
    <col min="8193" max="8193" width="72.5703125" style="8" customWidth="1"/>
    <col min="8194" max="8194" width="7.140625" style="8" customWidth="1"/>
    <col min="8195" max="8195" width="18.5703125" style="8" customWidth="1"/>
    <col min="8196" max="8196" width="15.85546875" style="8" customWidth="1"/>
    <col min="8197" max="8197" width="16.140625" style="8" customWidth="1"/>
    <col min="8198" max="8198" width="13.85546875" style="8" customWidth="1"/>
    <col min="8199" max="8199" width="17" style="8" customWidth="1"/>
    <col min="8200" max="8200" width="15.5703125" style="8" customWidth="1"/>
    <col min="8201" max="8201" width="15.7109375" style="8" customWidth="1"/>
    <col min="8202" max="8202" width="13.42578125" style="8" customWidth="1"/>
    <col min="8203" max="8203" width="16" style="8" customWidth="1"/>
    <col min="8204" max="8204" width="18.85546875" style="8" customWidth="1"/>
    <col min="8205" max="8448" width="9.140625" style="8"/>
    <col min="8449" max="8449" width="72.5703125" style="8" customWidth="1"/>
    <col min="8450" max="8450" width="7.140625" style="8" customWidth="1"/>
    <col min="8451" max="8451" width="18.5703125" style="8" customWidth="1"/>
    <col min="8452" max="8452" width="15.85546875" style="8" customWidth="1"/>
    <col min="8453" max="8453" width="16.140625" style="8" customWidth="1"/>
    <col min="8454" max="8454" width="13.85546875" style="8" customWidth="1"/>
    <col min="8455" max="8455" width="17" style="8" customWidth="1"/>
    <col min="8456" max="8456" width="15.5703125" style="8" customWidth="1"/>
    <col min="8457" max="8457" width="15.7109375" style="8" customWidth="1"/>
    <col min="8458" max="8458" width="13.42578125" style="8" customWidth="1"/>
    <col min="8459" max="8459" width="16" style="8" customWidth="1"/>
    <col min="8460" max="8460" width="18.85546875" style="8" customWidth="1"/>
    <col min="8461" max="8704" width="9.140625" style="8"/>
    <col min="8705" max="8705" width="72.5703125" style="8" customWidth="1"/>
    <col min="8706" max="8706" width="7.140625" style="8" customWidth="1"/>
    <col min="8707" max="8707" width="18.5703125" style="8" customWidth="1"/>
    <col min="8708" max="8708" width="15.85546875" style="8" customWidth="1"/>
    <col min="8709" max="8709" width="16.140625" style="8" customWidth="1"/>
    <col min="8710" max="8710" width="13.85546875" style="8" customWidth="1"/>
    <col min="8711" max="8711" width="17" style="8" customWidth="1"/>
    <col min="8712" max="8712" width="15.5703125" style="8" customWidth="1"/>
    <col min="8713" max="8713" width="15.7109375" style="8" customWidth="1"/>
    <col min="8714" max="8714" width="13.42578125" style="8" customWidth="1"/>
    <col min="8715" max="8715" width="16" style="8" customWidth="1"/>
    <col min="8716" max="8716" width="18.85546875" style="8" customWidth="1"/>
    <col min="8717" max="8960" width="9.140625" style="8"/>
    <col min="8961" max="8961" width="72.5703125" style="8" customWidth="1"/>
    <col min="8962" max="8962" width="7.140625" style="8" customWidth="1"/>
    <col min="8963" max="8963" width="18.5703125" style="8" customWidth="1"/>
    <col min="8964" max="8964" width="15.85546875" style="8" customWidth="1"/>
    <col min="8965" max="8965" width="16.140625" style="8" customWidth="1"/>
    <col min="8966" max="8966" width="13.85546875" style="8" customWidth="1"/>
    <col min="8967" max="8967" width="17" style="8" customWidth="1"/>
    <col min="8968" max="8968" width="15.5703125" style="8" customWidth="1"/>
    <col min="8969" max="8969" width="15.7109375" style="8" customWidth="1"/>
    <col min="8970" max="8970" width="13.42578125" style="8" customWidth="1"/>
    <col min="8971" max="8971" width="16" style="8" customWidth="1"/>
    <col min="8972" max="8972" width="18.85546875" style="8" customWidth="1"/>
    <col min="8973" max="9216" width="9.140625" style="8"/>
    <col min="9217" max="9217" width="72.5703125" style="8" customWidth="1"/>
    <col min="9218" max="9218" width="7.140625" style="8" customWidth="1"/>
    <col min="9219" max="9219" width="18.5703125" style="8" customWidth="1"/>
    <col min="9220" max="9220" width="15.85546875" style="8" customWidth="1"/>
    <col min="9221" max="9221" width="16.140625" style="8" customWidth="1"/>
    <col min="9222" max="9222" width="13.85546875" style="8" customWidth="1"/>
    <col min="9223" max="9223" width="17" style="8" customWidth="1"/>
    <col min="9224" max="9224" width="15.5703125" style="8" customWidth="1"/>
    <col min="9225" max="9225" width="15.7109375" style="8" customWidth="1"/>
    <col min="9226" max="9226" width="13.42578125" style="8" customWidth="1"/>
    <col min="9227" max="9227" width="16" style="8" customWidth="1"/>
    <col min="9228" max="9228" width="18.85546875" style="8" customWidth="1"/>
    <col min="9229" max="9472" width="9.140625" style="8"/>
    <col min="9473" max="9473" width="72.5703125" style="8" customWidth="1"/>
    <col min="9474" max="9474" width="7.140625" style="8" customWidth="1"/>
    <col min="9475" max="9475" width="18.5703125" style="8" customWidth="1"/>
    <col min="9476" max="9476" width="15.85546875" style="8" customWidth="1"/>
    <col min="9477" max="9477" width="16.140625" style="8" customWidth="1"/>
    <col min="9478" max="9478" width="13.85546875" style="8" customWidth="1"/>
    <col min="9479" max="9479" width="17" style="8" customWidth="1"/>
    <col min="9480" max="9480" width="15.5703125" style="8" customWidth="1"/>
    <col min="9481" max="9481" width="15.7109375" style="8" customWidth="1"/>
    <col min="9482" max="9482" width="13.42578125" style="8" customWidth="1"/>
    <col min="9483" max="9483" width="16" style="8" customWidth="1"/>
    <col min="9484" max="9484" width="18.85546875" style="8" customWidth="1"/>
    <col min="9485" max="9728" width="9.140625" style="8"/>
    <col min="9729" max="9729" width="72.5703125" style="8" customWidth="1"/>
    <col min="9730" max="9730" width="7.140625" style="8" customWidth="1"/>
    <col min="9731" max="9731" width="18.5703125" style="8" customWidth="1"/>
    <col min="9732" max="9732" width="15.85546875" style="8" customWidth="1"/>
    <col min="9733" max="9733" width="16.140625" style="8" customWidth="1"/>
    <col min="9734" max="9734" width="13.85546875" style="8" customWidth="1"/>
    <col min="9735" max="9735" width="17" style="8" customWidth="1"/>
    <col min="9736" max="9736" width="15.5703125" style="8" customWidth="1"/>
    <col min="9737" max="9737" width="15.7109375" style="8" customWidth="1"/>
    <col min="9738" max="9738" width="13.42578125" style="8" customWidth="1"/>
    <col min="9739" max="9739" width="16" style="8" customWidth="1"/>
    <col min="9740" max="9740" width="18.85546875" style="8" customWidth="1"/>
    <col min="9741" max="9984" width="9.140625" style="8"/>
    <col min="9985" max="9985" width="72.5703125" style="8" customWidth="1"/>
    <col min="9986" max="9986" width="7.140625" style="8" customWidth="1"/>
    <col min="9987" max="9987" width="18.5703125" style="8" customWidth="1"/>
    <col min="9988" max="9988" width="15.85546875" style="8" customWidth="1"/>
    <col min="9989" max="9989" width="16.140625" style="8" customWidth="1"/>
    <col min="9990" max="9990" width="13.85546875" style="8" customWidth="1"/>
    <col min="9991" max="9991" width="17" style="8" customWidth="1"/>
    <col min="9992" max="9992" width="15.5703125" style="8" customWidth="1"/>
    <col min="9993" max="9993" width="15.7109375" style="8" customWidth="1"/>
    <col min="9994" max="9994" width="13.42578125" style="8" customWidth="1"/>
    <col min="9995" max="9995" width="16" style="8" customWidth="1"/>
    <col min="9996" max="9996" width="18.85546875" style="8" customWidth="1"/>
    <col min="9997" max="10240" width="9.140625" style="8"/>
    <col min="10241" max="10241" width="72.5703125" style="8" customWidth="1"/>
    <col min="10242" max="10242" width="7.140625" style="8" customWidth="1"/>
    <col min="10243" max="10243" width="18.5703125" style="8" customWidth="1"/>
    <col min="10244" max="10244" width="15.85546875" style="8" customWidth="1"/>
    <col min="10245" max="10245" width="16.140625" style="8" customWidth="1"/>
    <col min="10246" max="10246" width="13.85546875" style="8" customWidth="1"/>
    <col min="10247" max="10247" width="17" style="8" customWidth="1"/>
    <col min="10248" max="10248" width="15.5703125" style="8" customWidth="1"/>
    <col min="10249" max="10249" width="15.7109375" style="8" customWidth="1"/>
    <col min="10250" max="10250" width="13.42578125" style="8" customWidth="1"/>
    <col min="10251" max="10251" width="16" style="8" customWidth="1"/>
    <col min="10252" max="10252" width="18.85546875" style="8" customWidth="1"/>
    <col min="10253" max="10496" width="9.140625" style="8"/>
    <col min="10497" max="10497" width="72.5703125" style="8" customWidth="1"/>
    <col min="10498" max="10498" width="7.140625" style="8" customWidth="1"/>
    <col min="10499" max="10499" width="18.5703125" style="8" customWidth="1"/>
    <col min="10500" max="10500" width="15.85546875" style="8" customWidth="1"/>
    <col min="10501" max="10501" width="16.140625" style="8" customWidth="1"/>
    <col min="10502" max="10502" width="13.85546875" style="8" customWidth="1"/>
    <col min="10503" max="10503" width="17" style="8" customWidth="1"/>
    <col min="10504" max="10504" width="15.5703125" style="8" customWidth="1"/>
    <col min="10505" max="10505" width="15.7109375" style="8" customWidth="1"/>
    <col min="10506" max="10506" width="13.42578125" style="8" customWidth="1"/>
    <col min="10507" max="10507" width="16" style="8" customWidth="1"/>
    <col min="10508" max="10508" width="18.85546875" style="8" customWidth="1"/>
    <col min="10509" max="10752" width="9.140625" style="8"/>
    <col min="10753" max="10753" width="72.5703125" style="8" customWidth="1"/>
    <col min="10754" max="10754" width="7.140625" style="8" customWidth="1"/>
    <col min="10755" max="10755" width="18.5703125" style="8" customWidth="1"/>
    <col min="10756" max="10756" width="15.85546875" style="8" customWidth="1"/>
    <col min="10757" max="10757" width="16.140625" style="8" customWidth="1"/>
    <col min="10758" max="10758" width="13.85546875" style="8" customWidth="1"/>
    <col min="10759" max="10759" width="17" style="8" customWidth="1"/>
    <col min="10760" max="10760" width="15.5703125" style="8" customWidth="1"/>
    <col min="10761" max="10761" width="15.7109375" style="8" customWidth="1"/>
    <col min="10762" max="10762" width="13.42578125" style="8" customWidth="1"/>
    <col min="10763" max="10763" width="16" style="8" customWidth="1"/>
    <col min="10764" max="10764" width="18.85546875" style="8" customWidth="1"/>
    <col min="10765" max="11008" width="9.140625" style="8"/>
    <col min="11009" max="11009" width="72.5703125" style="8" customWidth="1"/>
    <col min="11010" max="11010" width="7.140625" style="8" customWidth="1"/>
    <col min="11011" max="11011" width="18.5703125" style="8" customWidth="1"/>
    <col min="11012" max="11012" width="15.85546875" style="8" customWidth="1"/>
    <col min="11013" max="11013" width="16.140625" style="8" customWidth="1"/>
    <col min="11014" max="11014" width="13.85546875" style="8" customWidth="1"/>
    <col min="11015" max="11015" width="17" style="8" customWidth="1"/>
    <col min="11016" max="11016" width="15.5703125" style="8" customWidth="1"/>
    <col min="11017" max="11017" width="15.7109375" style="8" customWidth="1"/>
    <col min="11018" max="11018" width="13.42578125" style="8" customWidth="1"/>
    <col min="11019" max="11019" width="16" style="8" customWidth="1"/>
    <col min="11020" max="11020" width="18.85546875" style="8" customWidth="1"/>
    <col min="11021" max="11264" width="9.140625" style="8"/>
    <col min="11265" max="11265" width="72.5703125" style="8" customWidth="1"/>
    <col min="11266" max="11266" width="7.140625" style="8" customWidth="1"/>
    <col min="11267" max="11267" width="18.5703125" style="8" customWidth="1"/>
    <col min="11268" max="11268" width="15.85546875" style="8" customWidth="1"/>
    <col min="11269" max="11269" width="16.140625" style="8" customWidth="1"/>
    <col min="11270" max="11270" width="13.85546875" style="8" customWidth="1"/>
    <col min="11271" max="11271" width="17" style="8" customWidth="1"/>
    <col min="11272" max="11272" width="15.5703125" style="8" customWidth="1"/>
    <col min="11273" max="11273" width="15.7109375" style="8" customWidth="1"/>
    <col min="11274" max="11274" width="13.42578125" style="8" customWidth="1"/>
    <col min="11275" max="11275" width="16" style="8" customWidth="1"/>
    <col min="11276" max="11276" width="18.85546875" style="8" customWidth="1"/>
    <col min="11277" max="11520" width="9.140625" style="8"/>
    <col min="11521" max="11521" width="72.5703125" style="8" customWidth="1"/>
    <col min="11522" max="11522" width="7.140625" style="8" customWidth="1"/>
    <col min="11523" max="11523" width="18.5703125" style="8" customWidth="1"/>
    <col min="11524" max="11524" width="15.85546875" style="8" customWidth="1"/>
    <col min="11525" max="11525" width="16.140625" style="8" customWidth="1"/>
    <col min="11526" max="11526" width="13.85546875" style="8" customWidth="1"/>
    <col min="11527" max="11527" width="17" style="8" customWidth="1"/>
    <col min="11528" max="11528" width="15.5703125" style="8" customWidth="1"/>
    <col min="11529" max="11529" width="15.7109375" style="8" customWidth="1"/>
    <col min="11530" max="11530" width="13.42578125" style="8" customWidth="1"/>
    <col min="11531" max="11531" width="16" style="8" customWidth="1"/>
    <col min="11532" max="11532" width="18.85546875" style="8" customWidth="1"/>
    <col min="11533" max="11776" width="9.140625" style="8"/>
    <col min="11777" max="11777" width="72.5703125" style="8" customWidth="1"/>
    <col min="11778" max="11778" width="7.140625" style="8" customWidth="1"/>
    <col min="11779" max="11779" width="18.5703125" style="8" customWidth="1"/>
    <col min="11780" max="11780" width="15.85546875" style="8" customWidth="1"/>
    <col min="11781" max="11781" width="16.140625" style="8" customWidth="1"/>
    <col min="11782" max="11782" width="13.85546875" style="8" customWidth="1"/>
    <col min="11783" max="11783" width="17" style="8" customWidth="1"/>
    <col min="11784" max="11784" width="15.5703125" style="8" customWidth="1"/>
    <col min="11785" max="11785" width="15.7109375" style="8" customWidth="1"/>
    <col min="11786" max="11786" width="13.42578125" style="8" customWidth="1"/>
    <col min="11787" max="11787" width="16" style="8" customWidth="1"/>
    <col min="11788" max="11788" width="18.85546875" style="8" customWidth="1"/>
    <col min="11789" max="12032" width="9.140625" style="8"/>
    <col min="12033" max="12033" width="72.5703125" style="8" customWidth="1"/>
    <col min="12034" max="12034" width="7.140625" style="8" customWidth="1"/>
    <col min="12035" max="12035" width="18.5703125" style="8" customWidth="1"/>
    <col min="12036" max="12036" width="15.85546875" style="8" customWidth="1"/>
    <col min="12037" max="12037" width="16.140625" style="8" customWidth="1"/>
    <col min="12038" max="12038" width="13.85546875" style="8" customWidth="1"/>
    <col min="12039" max="12039" width="17" style="8" customWidth="1"/>
    <col min="12040" max="12040" width="15.5703125" style="8" customWidth="1"/>
    <col min="12041" max="12041" width="15.7109375" style="8" customWidth="1"/>
    <col min="12042" max="12042" width="13.42578125" style="8" customWidth="1"/>
    <col min="12043" max="12043" width="16" style="8" customWidth="1"/>
    <col min="12044" max="12044" width="18.85546875" style="8" customWidth="1"/>
    <col min="12045" max="12288" width="9.140625" style="8"/>
    <col min="12289" max="12289" width="72.5703125" style="8" customWidth="1"/>
    <col min="12290" max="12290" width="7.140625" style="8" customWidth="1"/>
    <col min="12291" max="12291" width="18.5703125" style="8" customWidth="1"/>
    <col min="12292" max="12292" width="15.85546875" style="8" customWidth="1"/>
    <col min="12293" max="12293" width="16.140625" style="8" customWidth="1"/>
    <col min="12294" max="12294" width="13.85546875" style="8" customWidth="1"/>
    <col min="12295" max="12295" width="17" style="8" customWidth="1"/>
    <col min="12296" max="12296" width="15.5703125" style="8" customWidth="1"/>
    <col min="12297" max="12297" width="15.7109375" style="8" customWidth="1"/>
    <col min="12298" max="12298" width="13.42578125" style="8" customWidth="1"/>
    <col min="12299" max="12299" width="16" style="8" customWidth="1"/>
    <col min="12300" max="12300" width="18.85546875" style="8" customWidth="1"/>
    <col min="12301" max="12544" width="9.140625" style="8"/>
    <col min="12545" max="12545" width="72.5703125" style="8" customWidth="1"/>
    <col min="12546" max="12546" width="7.140625" style="8" customWidth="1"/>
    <col min="12547" max="12547" width="18.5703125" style="8" customWidth="1"/>
    <col min="12548" max="12548" width="15.85546875" style="8" customWidth="1"/>
    <col min="12549" max="12549" width="16.140625" style="8" customWidth="1"/>
    <col min="12550" max="12550" width="13.85546875" style="8" customWidth="1"/>
    <col min="12551" max="12551" width="17" style="8" customWidth="1"/>
    <col min="12552" max="12552" width="15.5703125" style="8" customWidth="1"/>
    <col min="12553" max="12553" width="15.7109375" style="8" customWidth="1"/>
    <col min="12554" max="12554" width="13.42578125" style="8" customWidth="1"/>
    <col min="12555" max="12555" width="16" style="8" customWidth="1"/>
    <col min="12556" max="12556" width="18.85546875" style="8" customWidth="1"/>
    <col min="12557" max="12800" width="9.140625" style="8"/>
    <col min="12801" max="12801" width="72.5703125" style="8" customWidth="1"/>
    <col min="12802" max="12802" width="7.140625" style="8" customWidth="1"/>
    <col min="12803" max="12803" width="18.5703125" style="8" customWidth="1"/>
    <col min="12804" max="12804" width="15.85546875" style="8" customWidth="1"/>
    <col min="12805" max="12805" width="16.140625" style="8" customWidth="1"/>
    <col min="12806" max="12806" width="13.85546875" style="8" customWidth="1"/>
    <col min="12807" max="12807" width="17" style="8" customWidth="1"/>
    <col min="12808" max="12808" width="15.5703125" style="8" customWidth="1"/>
    <col min="12809" max="12809" width="15.7109375" style="8" customWidth="1"/>
    <col min="12810" max="12810" width="13.42578125" style="8" customWidth="1"/>
    <col min="12811" max="12811" width="16" style="8" customWidth="1"/>
    <col min="12812" max="12812" width="18.85546875" style="8" customWidth="1"/>
    <col min="12813" max="13056" width="9.140625" style="8"/>
    <col min="13057" max="13057" width="72.5703125" style="8" customWidth="1"/>
    <col min="13058" max="13058" width="7.140625" style="8" customWidth="1"/>
    <col min="13059" max="13059" width="18.5703125" style="8" customWidth="1"/>
    <col min="13060" max="13060" width="15.85546875" style="8" customWidth="1"/>
    <col min="13061" max="13061" width="16.140625" style="8" customWidth="1"/>
    <col min="13062" max="13062" width="13.85546875" style="8" customWidth="1"/>
    <col min="13063" max="13063" width="17" style="8" customWidth="1"/>
    <col min="13064" max="13064" width="15.5703125" style="8" customWidth="1"/>
    <col min="13065" max="13065" width="15.7109375" style="8" customWidth="1"/>
    <col min="13066" max="13066" width="13.42578125" style="8" customWidth="1"/>
    <col min="13067" max="13067" width="16" style="8" customWidth="1"/>
    <col min="13068" max="13068" width="18.85546875" style="8" customWidth="1"/>
    <col min="13069" max="13312" width="9.140625" style="8"/>
    <col min="13313" max="13313" width="72.5703125" style="8" customWidth="1"/>
    <col min="13314" max="13314" width="7.140625" style="8" customWidth="1"/>
    <col min="13315" max="13315" width="18.5703125" style="8" customWidth="1"/>
    <col min="13316" max="13316" width="15.85546875" style="8" customWidth="1"/>
    <col min="13317" max="13317" width="16.140625" style="8" customWidth="1"/>
    <col min="13318" max="13318" width="13.85546875" style="8" customWidth="1"/>
    <col min="13319" max="13319" width="17" style="8" customWidth="1"/>
    <col min="13320" max="13320" width="15.5703125" style="8" customWidth="1"/>
    <col min="13321" max="13321" width="15.7109375" style="8" customWidth="1"/>
    <col min="13322" max="13322" width="13.42578125" style="8" customWidth="1"/>
    <col min="13323" max="13323" width="16" style="8" customWidth="1"/>
    <col min="13324" max="13324" width="18.85546875" style="8" customWidth="1"/>
    <col min="13325" max="13568" width="9.140625" style="8"/>
    <col min="13569" max="13569" width="72.5703125" style="8" customWidth="1"/>
    <col min="13570" max="13570" width="7.140625" style="8" customWidth="1"/>
    <col min="13571" max="13571" width="18.5703125" style="8" customWidth="1"/>
    <col min="13572" max="13572" width="15.85546875" style="8" customWidth="1"/>
    <col min="13573" max="13573" width="16.140625" style="8" customWidth="1"/>
    <col min="13574" max="13574" width="13.85546875" style="8" customWidth="1"/>
    <col min="13575" max="13575" width="17" style="8" customWidth="1"/>
    <col min="13576" max="13576" width="15.5703125" style="8" customWidth="1"/>
    <col min="13577" max="13577" width="15.7109375" style="8" customWidth="1"/>
    <col min="13578" max="13578" width="13.42578125" style="8" customWidth="1"/>
    <col min="13579" max="13579" width="16" style="8" customWidth="1"/>
    <col min="13580" max="13580" width="18.85546875" style="8" customWidth="1"/>
    <col min="13581" max="13824" width="9.140625" style="8"/>
    <col min="13825" max="13825" width="72.5703125" style="8" customWidth="1"/>
    <col min="13826" max="13826" width="7.140625" style="8" customWidth="1"/>
    <col min="13827" max="13827" width="18.5703125" style="8" customWidth="1"/>
    <col min="13828" max="13828" width="15.85546875" style="8" customWidth="1"/>
    <col min="13829" max="13829" width="16.140625" style="8" customWidth="1"/>
    <col min="13830" max="13830" width="13.85546875" style="8" customWidth="1"/>
    <col min="13831" max="13831" width="17" style="8" customWidth="1"/>
    <col min="13832" max="13832" width="15.5703125" style="8" customWidth="1"/>
    <col min="13833" max="13833" width="15.7109375" style="8" customWidth="1"/>
    <col min="13834" max="13834" width="13.42578125" style="8" customWidth="1"/>
    <col min="13835" max="13835" width="16" style="8" customWidth="1"/>
    <col min="13836" max="13836" width="18.85546875" style="8" customWidth="1"/>
    <col min="13837" max="14080" width="9.140625" style="8"/>
    <col min="14081" max="14081" width="72.5703125" style="8" customWidth="1"/>
    <col min="14082" max="14082" width="7.140625" style="8" customWidth="1"/>
    <col min="14083" max="14083" width="18.5703125" style="8" customWidth="1"/>
    <col min="14084" max="14084" width="15.85546875" style="8" customWidth="1"/>
    <col min="14085" max="14085" width="16.140625" style="8" customWidth="1"/>
    <col min="14086" max="14086" width="13.85546875" style="8" customWidth="1"/>
    <col min="14087" max="14087" width="17" style="8" customWidth="1"/>
    <col min="14088" max="14088" width="15.5703125" style="8" customWidth="1"/>
    <col min="14089" max="14089" width="15.7109375" style="8" customWidth="1"/>
    <col min="14090" max="14090" width="13.42578125" style="8" customWidth="1"/>
    <col min="14091" max="14091" width="16" style="8" customWidth="1"/>
    <col min="14092" max="14092" width="18.85546875" style="8" customWidth="1"/>
    <col min="14093" max="14336" width="9.140625" style="8"/>
    <col min="14337" max="14337" width="72.5703125" style="8" customWidth="1"/>
    <col min="14338" max="14338" width="7.140625" style="8" customWidth="1"/>
    <col min="14339" max="14339" width="18.5703125" style="8" customWidth="1"/>
    <col min="14340" max="14340" width="15.85546875" style="8" customWidth="1"/>
    <col min="14341" max="14341" width="16.140625" style="8" customWidth="1"/>
    <col min="14342" max="14342" width="13.85546875" style="8" customWidth="1"/>
    <col min="14343" max="14343" width="17" style="8" customWidth="1"/>
    <col min="14344" max="14344" width="15.5703125" style="8" customWidth="1"/>
    <col min="14345" max="14345" width="15.7109375" style="8" customWidth="1"/>
    <col min="14346" max="14346" width="13.42578125" style="8" customWidth="1"/>
    <col min="14347" max="14347" width="16" style="8" customWidth="1"/>
    <col min="14348" max="14348" width="18.85546875" style="8" customWidth="1"/>
    <col min="14349" max="14592" width="9.140625" style="8"/>
    <col min="14593" max="14593" width="72.5703125" style="8" customWidth="1"/>
    <col min="14594" max="14594" width="7.140625" style="8" customWidth="1"/>
    <col min="14595" max="14595" width="18.5703125" style="8" customWidth="1"/>
    <col min="14596" max="14596" width="15.85546875" style="8" customWidth="1"/>
    <col min="14597" max="14597" width="16.140625" style="8" customWidth="1"/>
    <col min="14598" max="14598" width="13.85546875" style="8" customWidth="1"/>
    <col min="14599" max="14599" width="17" style="8" customWidth="1"/>
    <col min="14600" max="14600" width="15.5703125" style="8" customWidth="1"/>
    <col min="14601" max="14601" width="15.7109375" style="8" customWidth="1"/>
    <col min="14602" max="14602" width="13.42578125" style="8" customWidth="1"/>
    <col min="14603" max="14603" width="16" style="8" customWidth="1"/>
    <col min="14604" max="14604" width="18.85546875" style="8" customWidth="1"/>
    <col min="14605" max="14848" width="9.140625" style="8"/>
    <col min="14849" max="14849" width="72.5703125" style="8" customWidth="1"/>
    <col min="14850" max="14850" width="7.140625" style="8" customWidth="1"/>
    <col min="14851" max="14851" width="18.5703125" style="8" customWidth="1"/>
    <col min="14852" max="14852" width="15.85546875" style="8" customWidth="1"/>
    <col min="14853" max="14853" width="16.140625" style="8" customWidth="1"/>
    <col min="14854" max="14854" width="13.85546875" style="8" customWidth="1"/>
    <col min="14855" max="14855" width="17" style="8" customWidth="1"/>
    <col min="14856" max="14856" width="15.5703125" style="8" customWidth="1"/>
    <col min="14857" max="14857" width="15.7109375" style="8" customWidth="1"/>
    <col min="14858" max="14858" width="13.42578125" style="8" customWidth="1"/>
    <col min="14859" max="14859" width="16" style="8" customWidth="1"/>
    <col min="14860" max="14860" width="18.85546875" style="8" customWidth="1"/>
    <col min="14861" max="15104" width="9.140625" style="8"/>
    <col min="15105" max="15105" width="72.5703125" style="8" customWidth="1"/>
    <col min="15106" max="15106" width="7.140625" style="8" customWidth="1"/>
    <col min="15107" max="15107" width="18.5703125" style="8" customWidth="1"/>
    <col min="15108" max="15108" width="15.85546875" style="8" customWidth="1"/>
    <col min="15109" max="15109" width="16.140625" style="8" customWidth="1"/>
    <col min="15110" max="15110" width="13.85546875" style="8" customWidth="1"/>
    <col min="15111" max="15111" width="17" style="8" customWidth="1"/>
    <col min="15112" max="15112" width="15.5703125" style="8" customWidth="1"/>
    <col min="15113" max="15113" width="15.7109375" style="8" customWidth="1"/>
    <col min="15114" max="15114" width="13.42578125" style="8" customWidth="1"/>
    <col min="15115" max="15115" width="16" style="8" customWidth="1"/>
    <col min="15116" max="15116" width="18.85546875" style="8" customWidth="1"/>
    <col min="15117" max="15360" width="9.140625" style="8"/>
    <col min="15361" max="15361" width="72.5703125" style="8" customWidth="1"/>
    <col min="15362" max="15362" width="7.140625" style="8" customWidth="1"/>
    <col min="15363" max="15363" width="18.5703125" style="8" customWidth="1"/>
    <col min="15364" max="15364" width="15.85546875" style="8" customWidth="1"/>
    <col min="15365" max="15365" width="16.140625" style="8" customWidth="1"/>
    <col min="15366" max="15366" width="13.85546875" style="8" customWidth="1"/>
    <col min="15367" max="15367" width="17" style="8" customWidth="1"/>
    <col min="15368" max="15368" width="15.5703125" style="8" customWidth="1"/>
    <col min="15369" max="15369" width="15.7109375" style="8" customWidth="1"/>
    <col min="15370" max="15370" width="13.42578125" style="8" customWidth="1"/>
    <col min="15371" max="15371" width="16" style="8" customWidth="1"/>
    <col min="15372" max="15372" width="18.85546875" style="8" customWidth="1"/>
    <col min="15373" max="15616" width="9.140625" style="8"/>
    <col min="15617" max="15617" width="72.5703125" style="8" customWidth="1"/>
    <col min="15618" max="15618" width="7.140625" style="8" customWidth="1"/>
    <col min="15619" max="15619" width="18.5703125" style="8" customWidth="1"/>
    <col min="15620" max="15620" width="15.85546875" style="8" customWidth="1"/>
    <col min="15621" max="15621" width="16.140625" style="8" customWidth="1"/>
    <col min="15622" max="15622" width="13.85546875" style="8" customWidth="1"/>
    <col min="15623" max="15623" width="17" style="8" customWidth="1"/>
    <col min="15624" max="15624" width="15.5703125" style="8" customWidth="1"/>
    <col min="15625" max="15625" width="15.7109375" style="8" customWidth="1"/>
    <col min="15626" max="15626" width="13.42578125" style="8" customWidth="1"/>
    <col min="15627" max="15627" width="16" style="8" customWidth="1"/>
    <col min="15628" max="15628" width="18.85546875" style="8" customWidth="1"/>
    <col min="15629" max="15872" width="9.140625" style="8"/>
    <col min="15873" max="15873" width="72.5703125" style="8" customWidth="1"/>
    <col min="15874" max="15874" width="7.140625" style="8" customWidth="1"/>
    <col min="15875" max="15875" width="18.5703125" style="8" customWidth="1"/>
    <col min="15876" max="15876" width="15.85546875" style="8" customWidth="1"/>
    <col min="15877" max="15877" width="16.140625" style="8" customWidth="1"/>
    <col min="15878" max="15878" width="13.85546875" style="8" customWidth="1"/>
    <col min="15879" max="15879" width="17" style="8" customWidth="1"/>
    <col min="15880" max="15880" width="15.5703125" style="8" customWidth="1"/>
    <col min="15881" max="15881" width="15.7109375" style="8" customWidth="1"/>
    <col min="15882" max="15882" width="13.42578125" style="8" customWidth="1"/>
    <col min="15883" max="15883" width="16" style="8" customWidth="1"/>
    <col min="15884" max="15884" width="18.85546875" style="8" customWidth="1"/>
    <col min="15885" max="16128" width="9.140625" style="8"/>
    <col min="16129" max="16129" width="72.5703125" style="8" customWidth="1"/>
    <col min="16130" max="16130" width="7.140625" style="8" customWidth="1"/>
    <col min="16131" max="16131" width="18.5703125" style="8" customWidth="1"/>
    <col min="16132" max="16132" width="15.85546875" style="8" customWidth="1"/>
    <col min="16133" max="16133" width="16.140625" style="8" customWidth="1"/>
    <col min="16134" max="16134" width="13.85546875" style="8" customWidth="1"/>
    <col min="16135" max="16135" width="17" style="8" customWidth="1"/>
    <col min="16136" max="16136" width="15.5703125" style="8" customWidth="1"/>
    <col min="16137" max="16137" width="15.7109375" style="8" customWidth="1"/>
    <col min="16138" max="16138" width="13.42578125" style="8" customWidth="1"/>
    <col min="16139" max="16139" width="16" style="8" customWidth="1"/>
    <col min="16140" max="16140" width="18.85546875" style="8" customWidth="1"/>
    <col min="16141" max="16384" width="9.140625" style="8"/>
  </cols>
  <sheetData>
    <row r="1" spans="1:18" ht="13.9" customHeight="1" x14ac:dyDescent="0.3">
      <c r="A1" s="1"/>
      <c r="B1" s="1"/>
      <c r="C1" s="2"/>
      <c r="E1" s="4" t="s">
        <v>0</v>
      </c>
      <c r="F1" s="5"/>
      <c r="G1" s="5"/>
      <c r="H1" s="6"/>
    </row>
    <row r="2" spans="1:18" ht="20.45" customHeight="1" x14ac:dyDescent="0.3">
      <c r="A2" s="1"/>
      <c r="B2" s="1"/>
      <c r="C2" s="2"/>
      <c r="E2" s="9" t="s">
        <v>1</v>
      </c>
      <c r="F2" s="9"/>
      <c r="G2" s="9"/>
      <c r="H2" s="9"/>
      <c r="I2" s="9"/>
      <c r="J2" s="9"/>
    </row>
    <row r="3" spans="1:18" s="7" customFormat="1" ht="16.899999999999999" customHeight="1" x14ac:dyDescent="0.3">
      <c r="A3" s="10"/>
      <c r="B3" s="1"/>
      <c r="C3" s="2"/>
      <c r="D3" s="3"/>
      <c r="E3" s="11"/>
      <c r="F3" s="11"/>
      <c r="G3" s="11"/>
      <c r="H3" s="11"/>
      <c r="I3" s="11"/>
      <c r="J3" s="11"/>
    </row>
    <row r="4" spans="1:18" s="7" customFormat="1" ht="16.899999999999999" customHeight="1" x14ac:dyDescent="0.3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8" s="7" customFormat="1" ht="18.75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</row>
    <row r="6" spans="1:18" s="7" customFormat="1" ht="13.15" customHeight="1" x14ac:dyDescent="0.3">
      <c r="A6" s="15" t="s">
        <v>4</v>
      </c>
      <c r="B6" s="15"/>
      <c r="C6" s="15"/>
      <c r="D6" s="15"/>
      <c r="E6" s="15"/>
      <c r="F6" s="15"/>
      <c r="G6" s="15"/>
      <c r="H6" s="15"/>
      <c r="I6" s="15"/>
      <c r="J6" s="15"/>
    </row>
    <row r="7" spans="1:18" s="7" customFormat="1" ht="20.45" customHeight="1" x14ac:dyDescent="0.3">
      <c r="A7" s="16" t="s">
        <v>100</v>
      </c>
      <c r="B7" s="16"/>
      <c r="C7" s="16"/>
      <c r="D7" s="16"/>
      <c r="E7" s="16"/>
      <c r="F7" s="16"/>
      <c r="G7" s="16"/>
      <c r="H7" s="16"/>
      <c r="I7" s="16"/>
      <c r="J7" s="16"/>
    </row>
    <row r="8" spans="1:18" s="7" customFormat="1" ht="19.5" customHeight="1" x14ac:dyDescent="0.3">
      <c r="A8" s="17"/>
      <c r="B8" s="18"/>
      <c r="C8" s="18"/>
      <c r="D8" s="18"/>
      <c r="E8" s="18"/>
      <c r="F8" s="18"/>
      <c r="G8" s="3"/>
      <c r="H8" s="3"/>
      <c r="I8" s="19"/>
      <c r="J8" s="3" t="s">
        <v>5</v>
      </c>
    </row>
    <row r="9" spans="1:18" s="7" customFormat="1" ht="30" customHeight="1" x14ac:dyDescent="0.3">
      <c r="A9" s="20" t="s">
        <v>6</v>
      </c>
      <c r="B9" s="20" t="s">
        <v>7</v>
      </c>
      <c r="C9" s="21" t="s">
        <v>8</v>
      </c>
      <c r="D9" s="22"/>
      <c r="E9" s="22"/>
      <c r="F9" s="23"/>
      <c r="G9" s="24" t="s">
        <v>9</v>
      </c>
      <c r="H9" s="24"/>
      <c r="I9" s="24"/>
      <c r="J9" s="24"/>
    </row>
    <row r="10" spans="1:18" s="7" customFormat="1" ht="36" customHeight="1" x14ac:dyDescent="0.3">
      <c r="A10" s="20"/>
      <c r="B10" s="20"/>
      <c r="C10" s="25" t="s">
        <v>10</v>
      </c>
      <c r="D10" s="25" t="s">
        <v>11</v>
      </c>
      <c r="E10" s="25" t="s">
        <v>12</v>
      </c>
      <c r="F10" s="26" t="s">
        <v>13</v>
      </c>
      <c r="G10" s="25" t="s">
        <v>10</v>
      </c>
      <c r="H10" s="25" t="s">
        <v>11</v>
      </c>
      <c r="I10" s="27" t="s">
        <v>12</v>
      </c>
      <c r="J10" s="28" t="s">
        <v>13</v>
      </c>
    </row>
    <row r="11" spans="1:18" s="7" customFormat="1" x14ac:dyDescent="0.3">
      <c r="A11" s="29" t="s">
        <v>14</v>
      </c>
      <c r="B11" s="29" t="s">
        <v>15</v>
      </c>
      <c r="C11" s="29">
        <v>3</v>
      </c>
      <c r="D11" s="29">
        <v>4</v>
      </c>
      <c r="E11" s="29">
        <v>5</v>
      </c>
      <c r="F11" s="30">
        <v>6</v>
      </c>
      <c r="G11" s="31">
        <v>7</v>
      </c>
      <c r="H11" s="32">
        <v>8</v>
      </c>
      <c r="I11" s="32">
        <v>9</v>
      </c>
      <c r="J11" s="32">
        <v>10</v>
      </c>
    </row>
    <row r="12" spans="1:18" s="7" customFormat="1" ht="13.9" customHeight="1" x14ac:dyDescent="0.3">
      <c r="A12" s="33" t="s">
        <v>16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8" s="7" customFormat="1" ht="13.9" customHeight="1" x14ac:dyDescent="0.3">
      <c r="A13" s="36" t="s">
        <v>17</v>
      </c>
      <c r="B13" s="37" t="s">
        <v>18</v>
      </c>
      <c r="C13" s="38">
        <f>C14+C15</f>
        <v>38576773.009999998</v>
      </c>
      <c r="D13" s="38">
        <f>D14+D15</f>
        <v>52009254.380000003</v>
      </c>
      <c r="E13" s="38">
        <f>D13-C13</f>
        <v>13432481.370000005</v>
      </c>
      <c r="F13" s="39">
        <f>(D13/C13)*100</f>
        <v>134.82012703996261</v>
      </c>
      <c r="G13" s="38">
        <f>G14+G15</f>
        <v>38576773.009999998</v>
      </c>
      <c r="H13" s="38">
        <f>H14+H15</f>
        <v>52009254.380000003</v>
      </c>
      <c r="I13" s="38">
        <f>H13-G13</f>
        <v>13432481.370000005</v>
      </c>
      <c r="J13" s="40">
        <f t="shared" ref="J13:J24" si="0">(H13/G13)*100</f>
        <v>134.82012703996261</v>
      </c>
    </row>
    <row r="14" spans="1:18" s="3" customFormat="1" x14ac:dyDescent="0.3">
      <c r="A14" s="41" t="s">
        <v>19</v>
      </c>
      <c r="B14" s="42" t="s">
        <v>20</v>
      </c>
      <c r="C14" s="43">
        <v>38576773.009999998</v>
      </c>
      <c r="D14" s="43">
        <v>52009254.380000003</v>
      </c>
      <c r="E14" s="38">
        <f t="shared" ref="E14:E67" si="1">D14-C14</f>
        <v>13432481.370000005</v>
      </c>
      <c r="F14" s="39">
        <f t="shared" ref="F14:F42" si="2">(D14/C14)*100</f>
        <v>134.82012703996261</v>
      </c>
      <c r="G14" s="44">
        <v>38576773.009999998</v>
      </c>
      <c r="H14" s="44">
        <v>52009254.380000003</v>
      </c>
      <c r="I14" s="38">
        <f t="shared" ref="I14:I24" si="3">H14-G14</f>
        <v>13432481.370000005</v>
      </c>
      <c r="J14" s="40">
        <f t="shared" si="0"/>
        <v>134.82012703996261</v>
      </c>
      <c r="K14" s="7"/>
      <c r="L14" s="7"/>
      <c r="M14" s="7"/>
      <c r="N14" s="7"/>
      <c r="O14" s="7"/>
      <c r="P14" s="7"/>
      <c r="Q14" s="7"/>
      <c r="R14" s="7"/>
    </row>
    <row r="15" spans="1:18" s="3" customFormat="1" x14ac:dyDescent="0.3">
      <c r="A15" s="45" t="s">
        <v>21</v>
      </c>
      <c r="B15" s="46" t="s">
        <v>22</v>
      </c>
      <c r="C15" s="47">
        <v>0</v>
      </c>
      <c r="D15" s="47">
        <v>0</v>
      </c>
      <c r="E15" s="38">
        <f t="shared" si="1"/>
        <v>0</v>
      </c>
      <c r="F15" s="39" t="e">
        <f t="shared" si="2"/>
        <v>#DIV/0!</v>
      </c>
      <c r="G15" s="48">
        <v>0</v>
      </c>
      <c r="H15" s="49">
        <v>0</v>
      </c>
      <c r="I15" s="38">
        <f t="shared" si="3"/>
        <v>0</v>
      </c>
      <c r="J15" s="40" t="e">
        <f t="shared" si="0"/>
        <v>#DIV/0!</v>
      </c>
      <c r="K15" s="7"/>
      <c r="L15" s="7"/>
      <c r="M15" s="7"/>
      <c r="N15" s="7"/>
      <c r="O15" s="7"/>
      <c r="P15" s="7"/>
      <c r="Q15" s="7"/>
      <c r="R15" s="7"/>
    </row>
    <row r="16" spans="1:18" s="3" customFormat="1" x14ac:dyDescent="0.3">
      <c r="A16" s="50" t="s">
        <v>23</v>
      </c>
      <c r="B16" s="51" t="s">
        <v>24</v>
      </c>
      <c r="C16" s="52">
        <f>C17</f>
        <v>4036749.32</v>
      </c>
      <c r="D16" s="52">
        <f>D17</f>
        <v>4438919.8499999996</v>
      </c>
      <c r="E16" s="53">
        <f t="shared" si="1"/>
        <v>402170.5299999998</v>
      </c>
      <c r="F16" s="54">
        <f t="shared" si="2"/>
        <v>109.9627323402881</v>
      </c>
      <c r="G16" s="52">
        <f>G17</f>
        <v>4036749.32</v>
      </c>
      <c r="H16" s="52">
        <f>H17</f>
        <v>4438919.8499999996</v>
      </c>
      <c r="I16" s="53">
        <f t="shared" si="3"/>
        <v>402170.5299999998</v>
      </c>
      <c r="J16" s="55">
        <f t="shared" si="0"/>
        <v>109.9627323402881</v>
      </c>
      <c r="K16" s="7"/>
      <c r="L16" s="7"/>
      <c r="M16" s="7"/>
      <c r="N16" s="7"/>
      <c r="O16" s="7"/>
      <c r="P16" s="7"/>
      <c r="Q16" s="7"/>
      <c r="R16" s="7"/>
    </row>
    <row r="17" spans="1:18" s="3" customFormat="1" ht="44.25" customHeight="1" x14ac:dyDescent="0.3">
      <c r="A17" s="56" t="s">
        <v>25</v>
      </c>
      <c r="B17" s="57" t="s">
        <v>26</v>
      </c>
      <c r="C17" s="58">
        <v>4036749.32</v>
      </c>
      <c r="D17" s="58">
        <v>4438919.8499999996</v>
      </c>
      <c r="E17" s="53">
        <f>D17-C17</f>
        <v>402170.5299999998</v>
      </c>
      <c r="F17" s="54">
        <f>(D17/C17)*100</f>
        <v>109.9627323402881</v>
      </c>
      <c r="G17" s="58">
        <v>4036749.32</v>
      </c>
      <c r="H17" s="58">
        <v>4438919.8499999996</v>
      </c>
      <c r="I17" s="38">
        <f>H17-G17</f>
        <v>402170.5299999998</v>
      </c>
      <c r="J17" s="40">
        <f>(H17/G17)*100</f>
        <v>109.9627323402881</v>
      </c>
      <c r="K17" s="7"/>
      <c r="L17" s="7"/>
      <c r="M17" s="7"/>
      <c r="N17" s="7"/>
      <c r="O17" s="7"/>
      <c r="P17" s="7"/>
      <c r="Q17" s="7"/>
      <c r="R17" s="7"/>
    </row>
    <row r="18" spans="1:18" s="3" customFormat="1" x14ac:dyDescent="0.3">
      <c r="A18" s="59" t="s">
        <v>27</v>
      </c>
      <c r="B18" s="60">
        <v>1030</v>
      </c>
      <c r="C18" s="61">
        <f>C19+C20+C21+C22+C23+C24+C25+C26+C27</f>
        <v>417535.28</v>
      </c>
      <c r="D18" s="61">
        <f>D19+D20+D21+D22+D23+D24+D25+D26+D27</f>
        <v>788702.85</v>
      </c>
      <c r="E18" s="38">
        <f t="shared" si="1"/>
        <v>371167.56999999995</v>
      </c>
      <c r="F18" s="40">
        <f t="shared" si="2"/>
        <v>188.89490009083784</v>
      </c>
      <c r="G18" s="61">
        <f>G19+G20+G21+G22+G23+G24+G25+G26+G27</f>
        <v>417535.28</v>
      </c>
      <c r="H18" s="61">
        <f>H19+H20+H21+H22+H23+H24+H25+H26+H27</f>
        <v>788702.85</v>
      </c>
      <c r="I18" s="38">
        <f t="shared" si="3"/>
        <v>371167.56999999995</v>
      </c>
      <c r="J18" s="40">
        <f t="shared" si="0"/>
        <v>188.89490009083784</v>
      </c>
      <c r="K18" s="7"/>
      <c r="L18" s="7"/>
      <c r="M18" s="7"/>
      <c r="N18" s="7"/>
      <c r="O18" s="7"/>
      <c r="P18" s="7"/>
      <c r="Q18" s="7"/>
      <c r="R18" s="7"/>
    </row>
    <row r="19" spans="1:18" s="3" customFormat="1" ht="32.25" x14ac:dyDescent="0.3">
      <c r="A19" s="62" t="s">
        <v>28</v>
      </c>
      <c r="B19" s="63">
        <v>1031</v>
      </c>
      <c r="C19" s="64">
        <v>0</v>
      </c>
      <c r="D19" s="64">
        <v>0</v>
      </c>
      <c r="E19" s="38">
        <f t="shared" si="1"/>
        <v>0</v>
      </c>
      <c r="F19" s="65" t="e">
        <f t="shared" si="2"/>
        <v>#DIV/0!</v>
      </c>
      <c r="G19" s="64">
        <f>C19</f>
        <v>0</v>
      </c>
      <c r="H19" s="64">
        <v>0</v>
      </c>
      <c r="I19" s="38">
        <f>H19-G19</f>
        <v>0</v>
      </c>
      <c r="J19" s="40" t="e">
        <f>(H19/G19)*100</f>
        <v>#DIV/0!</v>
      </c>
      <c r="K19" s="7"/>
      <c r="L19" s="7"/>
      <c r="M19" s="7"/>
      <c r="N19" s="7"/>
      <c r="O19" s="7"/>
      <c r="P19" s="7"/>
      <c r="Q19" s="7"/>
      <c r="R19" s="7"/>
    </row>
    <row r="20" spans="1:18" ht="32.25" x14ac:dyDescent="0.3">
      <c r="A20" s="62" t="s">
        <v>29</v>
      </c>
      <c r="B20" s="63">
        <v>1032</v>
      </c>
      <c r="C20" s="64">
        <v>1750</v>
      </c>
      <c r="D20" s="64">
        <v>0</v>
      </c>
      <c r="E20" s="38">
        <f t="shared" si="1"/>
        <v>-1750</v>
      </c>
      <c r="F20" s="39">
        <f t="shared" si="2"/>
        <v>0</v>
      </c>
      <c r="G20" s="64">
        <f t="shared" ref="G20:G27" si="4">C20</f>
        <v>1750</v>
      </c>
      <c r="H20" s="64">
        <v>0</v>
      </c>
      <c r="I20" s="38">
        <f>H20-G20</f>
        <v>-1750</v>
      </c>
      <c r="J20" s="40">
        <f>(H20/G20)*100</f>
        <v>0</v>
      </c>
    </row>
    <row r="21" spans="1:18" x14ac:dyDescent="0.3">
      <c r="A21" s="66" t="s">
        <v>30</v>
      </c>
      <c r="B21" s="63">
        <v>1033</v>
      </c>
      <c r="C21" s="64"/>
      <c r="D21" s="64">
        <v>387431</v>
      </c>
      <c r="E21" s="38">
        <f t="shared" si="1"/>
        <v>387431</v>
      </c>
      <c r="F21" s="39" t="e">
        <f t="shared" si="2"/>
        <v>#DIV/0!</v>
      </c>
      <c r="G21" s="64">
        <f t="shared" si="4"/>
        <v>0</v>
      </c>
      <c r="H21" s="67">
        <v>387431</v>
      </c>
      <c r="I21" s="38">
        <f t="shared" si="3"/>
        <v>387431</v>
      </c>
      <c r="J21" s="40" t="e">
        <f t="shared" si="0"/>
        <v>#DIV/0!</v>
      </c>
    </row>
    <row r="22" spans="1:18" x14ac:dyDescent="0.3">
      <c r="A22" s="62" t="s">
        <v>31</v>
      </c>
      <c r="B22" s="63">
        <v>1034</v>
      </c>
      <c r="C22" s="64"/>
      <c r="D22" s="64">
        <f>C22</f>
        <v>0</v>
      </c>
      <c r="E22" s="38">
        <f t="shared" si="1"/>
        <v>0</v>
      </c>
      <c r="F22" s="39" t="e">
        <f t="shared" si="2"/>
        <v>#DIV/0!</v>
      </c>
      <c r="G22" s="64">
        <f t="shared" si="4"/>
        <v>0</v>
      </c>
      <c r="H22" s="67">
        <v>0</v>
      </c>
      <c r="I22" s="38">
        <f t="shared" si="3"/>
        <v>0</v>
      </c>
      <c r="J22" s="40" t="e">
        <f t="shared" si="0"/>
        <v>#DIV/0!</v>
      </c>
    </row>
    <row r="23" spans="1:18" x14ac:dyDescent="0.3">
      <c r="A23" s="66" t="s">
        <v>32</v>
      </c>
      <c r="B23" s="63">
        <v>1035</v>
      </c>
      <c r="C23" s="64">
        <v>211.53</v>
      </c>
      <c r="D23" s="64">
        <v>63730.81</v>
      </c>
      <c r="E23" s="38">
        <f t="shared" si="1"/>
        <v>63519.28</v>
      </c>
      <c r="F23" s="39">
        <f t="shared" si="2"/>
        <v>30128.497139885592</v>
      </c>
      <c r="G23" s="64">
        <f t="shared" si="4"/>
        <v>211.53</v>
      </c>
      <c r="H23" s="67">
        <v>63730.81</v>
      </c>
      <c r="I23" s="38">
        <f t="shared" si="3"/>
        <v>63519.28</v>
      </c>
      <c r="J23" s="40">
        <f t="shared" si="0"/>
        <v>30128.497139885592</v>
      </c>
    </row>
    <row r="24" spans="1:18" x14ac:dyDescent="0.3">
      <c r="A24" s="56" t="s">
        <v>33</v>
      </c>
      <c r="B24" s="63">
        <v>1036</v>
      </c>
      <c r="C24" s="68">
        <v>52386</v>
      </c>
      <c r="D24" s="64">
        <v>137011.21</v>
      </c>
      <c r="E24" s="53">
        <f t="shared" si="1"/>
        <v>84625.209999999992</v>
      </c>
      <c r="F24" s="54">
        <f t="shared" si="2"/>
        <v>261.54165234986448</v>
      </c>
      <c r="G24" s="64">
        <f t="shared" si="4"/>
        <v>52386</v>
      </c>
      <c r="H24" s="49">
        <v>137011.21</v>
      </c>
      <c r="I24" s="53">
        <f t="shared" si="3"/>
        <v>84625.209999999992</v>
      </c>
      <c r="J24" s="55">
        <f t="shared" si="0"/>
        <v>261.54165234986448</v>
      </c>
    </row>
    <row r="25" spans="1:18" x14ac:dyDescent="0.3">
      <c r="A25" s="69" t="s">
        <v>34</v>
      </c>
      <c r="B25" s="70">
        <v>1037</v>
      </c>
      <c r="C25" s="68">
        <v>80495</v>
      </c>
      <c r="D25" s="64">
        <v>0</v>
      </c>
      <c r="E25" s="53">
        <f>D25-C25</f>
        <v>-80495</v>
      </c>
      <c r="F25" s="54">
        <f>(D25/C25)*100</f>
        <v>0</v>
      </c>
      <c r="G25" s="64">
        <f t="shared" si="4"/>
        <v>80495</v>
      </c>
      <c r="H25" s="49">
        <v>0</v>
      </c>
      <c r="I25" s="53">
        <f>H25-G25</f>
        <v>-80495</v>
      </c>
      <c r="J25" s="55">
        <f>(H25/G25)*100</f>
        <v>0</v>
      </c>
    </row>
    <row r="26" spans="1:18" x14ac:dyDescent="0.3">
      <c r="A26" s="62" t="s">
        <v>35</v>
      </c>
      <c r="B26" s="63">
        <v>1038</v>
      </c>
      <c r="C26" s="64">
        <v>282692.75</v>
      </c>
      <c r="D26" s="64">
        <v>200529.83</v>
      </c>
      <c r="E26" s="53">
        <f>D26-C26</f>
        <v>-82162.920000000013</v>
      </c>
      <c r="F26" s="54">
        <f>(D26/C26)*100</f>
        <v>70.935611189179767</v>
      </c>
      <c r="G26" s="64">
        <f t="shared" si="4"/>
        <v>282692.75</v>
      </c>
      <c r="H26" s="49">
        <v>200529.83</v>
      </c>
      <c r="I26" s="53">
        <f>H26-G26</f>
        <v>-82162.920000000013</v>
      </c>
      <c r="J26" s="55">
        <f>(H26/G26)*100</f>
        <v>70.935611189179767</v>
      </c>
    </row>
    <row r="27" spans="1:18" s="73" customFormat="1" x14ac:dyDescent="0.3">
      <c r="A27" s="62" t="s">
        <v>36</v>
      </c>
      <c r="B27" s="71">
        <v>1039</v>
      </c>
      <c r="C27" s="63">
        <v>0</v>
      </c>
      <c r="D27" s="72">
        <f>C27</f>
        <v>0</v>
      </c>
      <c r="E27" s="53">
        <f>D27-C27</f>
        <v>0</v>
      </c>
      <c r="F27" s="54" t="e">
        <f>(D27/C27)*100</f>
        <v>#DIV/0!</v>
      </c>
      <c r="G27" s="64">
        <f t="shared" si="4"/>
        <v>0</v>
      </c>
      <c r="H27" s="49">
        <v>0</v>
      </c>
      <c r="I27" s="53">
        <f>H27-G27</f>
        <v>0</v>
      </c>
      <c r="J27" s="55" t="e">
        <f>(H27/G27)*100</f>
        <v>#DIV/0!</v>
      </c>
    </row>
    <row r="28" spans="1:18" x14ac:dyDescent="0.3">
      <c r="A28" s="74" t="s">
        <v>37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18" x14ac:dyDescent="0.3">
      <c r="A29" s="75" t="s">
        <v>38</v>
      </c>
      <c r="B29" s="76">
        <v>1040</v>
      </c>
      <c r="C29" s="77">
        <v>27933173.710000001</v>
      </c>
      <c r="D29" s="77">
        <v>27770269.43</v>
      </c>
      <c r="E29" s="61">
        <f t="shared" si="1"/>
        <v>-162904.28000000119</v>
      </c>
      <c r="F29" s="65">
        <f t="shared" si="2"/>
        <v>99.416807120840403</v>
      </c>
      <c r="G29" s="78">
        <f>C29</f>
        <v>27933173.710000001</v>
      </c>
      <c r="H29" s="79">
        <v>27770269.43</v>
      </c>
      <c r="I29" s="61">
        <f t="shared" ref="I29:I42" si="5">H29-G29</f>
        <v>-162904.28000000119</v>
      </c>
      <c r="J29" s="80">
        <f t="shared" ref="J29:J42" si="6">(H29/G29)*100</f>
        <v>99.416807120840403</v>
      </c>
    </row>
    <row r="30" spans="1:18" x14ac:dyDescent="0.3">
      <c r="A30" s="81" t="s">
        <v>39</v>
      </c>
      <c r="B30" s="82">
        <v>1050</v>
      </c>
      <c r="C30" s="83">
        <v>6556698.2199999997</v>
      </c>
      <c r="D30" s="77">
        <v>6160477.8099999996</v>
      </c>
      <c r="E30" s="38">
        <f t="shared" si="1"/>
        <v>-396220.41000000015</v>
      </c>
      <c r="F30" s="39">
        <f t="shared" si="2"/>
        <v>93.9570131687409</v>
      </c>
      <c r="G30" s="78">
        <f t="shared" ref="G30:G40" si="7">C30</f>
        <v>6556698.2199999997</v>
      </c>
      <c r="H30" s="84">
        <v>6160477.8099999996</v>
      </c>
      <c r="I30" s="38">
        <f t="shared" si="5"/>
        <v>-396220.41000000015</v>
      </c>
      <c r="J30" s="40">
        <f t="shared" si="6"/>
        <v>93.9570131687409</v>
      </c>
    </row>
    <row r="31" spans="1:18" x14ac:dyDescent="0.3">
      <c r="A31" s="81" t="s">
        <v>40</v>
      </c>
      <c r="B31" s="82">
        <v>1060</v>
      </c>
      <c r="C31" s="83">
        <v>57347.83</v>
      </c>
      <c r="D31" s="77">
        <v>145054.01999999999</v>
      </c>
      <c r="E31" s="38">
        <f t="shared" si="1"/>
        <v>87706.189999999988</v>
      </c>
      <c r="F31" s="39">
        <f t="shared" si="2"/>
        <v>252.93724278669302</v>
      </c>
      <c r="G31" s="78">
        <f t="shared" si="7"/>
        <v>57347.83</v>
      </c>
      <c r="H31" s="67">
        <v>145054.01999999999</v>
      </c>
      <c r="I31" s="38">
        <f t="shared" si="5"/>
        <v>87706.189999999988</v>
      </c>
      <c r="J31" s="40">
        <f t="shared" si="6"/>
        <v>252.93724278669302</v>
      </c>
      <c r="L31" s="85"/>
    </row>
    <row r="32" spans="1:18" x14ac:dyDescent="0.3">
      <c r="A32" s="81" t="s">
        <v>41</v>
      </c>
      <c r="B32" s="82">
        <v>1070</v>
      </c>
      <c r="C32" s="83">
        <v>4190468</v>
      </c>
      <c r="D32" s="77">
        <v>7238881.4900000002</v>
      </c>
      <c r="E32" s="38">
        <f t="shared" si="1"/>
        <v>3048413.49</v>
      </c>
      <c r="F32" s="39">
        <f t="shared" si="2"/>
        <v>172.74637319745671</v>
      </c>
      <c r="G32" s="78">
        <f t="shared" si="7"/>
        <v>4190468</v>
      </c>
      <c r="H32" s="67">
        <v>7238881.4900000002</v>
      </c>
      <c r="I32" s="38">
        <f t="shared" si="5"/>
        <v>3048413.49</v>
      </c>
      <c r="J32" s="40">
        <f t="shared" si="6"/>
        <v>172.74637319745671</v>
      </c>
    </row>
    <row r="33" spans="1:23" x14ac:dyDescent="0.3">
      <c r="A33" s="81" t="s">
        <v>42</v>
      </c>
      <c r="B33" s="82">
        <v>1080</v>
      </c>
      <c r="C33" s="83">
        <v>538469</v>
      </c>
      <c r="D33" s="77">
        <v>407222.47</v>
      </c>
      <c r="E33" s="38">
        <f t="shared" si="1"/>
        <v>-131246.53000000003</v>
      </c>
      <c r="F33" s="39">
        <f t="shared" si="2"/>
        <v>75.625982182818319</v>
      </c>
      <c r="G33" s="78">
        <f t="shared" si="7"/>
        <v>538469</v>
      </c>
      <c r="H33" s="67">
        <v>407222.47</v>
      </c>
      <c r="I33" s="38">
        <f t="shared" si="5"/>
        <v>-131246.53000000003</v>
      </c>
      <c r="J33" s="40">
        <f t="shared" si="6"/>
        <v>75.625982182818319</v>
      </c>
    </row>
    <row r="34" spans="1:23" x14ac:dyDescent="0.3">
      <c r="A34" s="81" t="s">
        <v>43</v>
      </c>
      <c r="B34" s="82">
        <v>1090</v>
      </c>
      <c r="C34" s="83">
        <v>574027.35</v>
      </c>
      <c r="D34" s="77">
        <v>906676.3</v>
      </c>
      <c r="E34" s="38">
        <f t="shared" si="1"/>
        <v>332648.95000000007</v>
      </c>
      <c r="F34" s="39">
        <f t="shared" si="2"/>
        <v>157.95001753836294</v>
      </c>
      <c r="G34" s="78">
        <f t="shared" si="7"/>
        <v>574027.35</v>
      </c>
      <c r="H34" s="67">
        <v>906676.3</v>
      </c>
      <c r="I34" s="38">
        <f t="shared" si="5"/>
        <v>332648.95000000007</v>
      </c>
      <c r="J34" s="40">
        <f t="shared" si="6"/>
        <v>157.95001753836294</v>
      </c>
    </row>
    <row r="35" spans="1:23" x14ac:dyDescent="0.3">
      <c r="A35" s="81" t="s">
        <v>44</v>
      </c>
      <c r="B35" s="82">
        <v>1100</v>
      </c>
      <c r="C35" s="83">
        <v>1380</v>
      </c>
      <c r="D35" s="77">
        <v>0</v>
      </c>
      <c r="E35" s="38">
        <f t="shared" si="1"/>
        <v>-1380</v>
      </c>
      <c r="F35" s="39">
        <f t="shared" si="2"/>
        <v>0</v>
      </c>
      <c r="G35" s="78">
        <f t="shared" si="7"/>
        <v>1380</v>
      </c>
      <c r="H35" s="67">
        <v>0</v>
      </c>
      <c r="I35" s="38">
        <f t="shared" si="5"/>
        <v>-1380</v>
      </c>
      <c r="J35" s="40">
        <f t="shared" si="6"/>
        <v>0</v>
      </c>
    </row>
    <row r="36" spans="1:23" x14ac:dyDescent="0.3">
      <c r="A36" s="81" t="s">
        <v>45</v>
      </c>
      <c r="B36" s="82">
        <v>1110</v>
      </c>
      <c r="C36" s="83">
        <v>2539828</v>
      </c>
      <c r="D36" s="77">
        <v>1293903.6100000001</v>
      </c>
      <c r="E36" s="38">
        <f t="shared" si="1"/>
        <v>-1245924.3899999999</v>
      </c>
      <c r="F36" s="39">
        <f t="shared" si="2"/>
        <v>50.94453679540505</v>
      </c>
      <c r="G36" s="78">
        <f t="shared" si="7"/>
        <v>2539828</v>
      </c>
      <c r="H36" s="67">
        <v>1293903.6100000001</v>
      </c>
      <c r="I36" s="38">
        <f t="shared" si="5"/>
        <v>-1245924.3899999999</v>
      </c>
      <c r="J36" s="40">
        <f t="shared" si="6"/>
        <v>50.94453679540505</v>
      </c>
    </row>
    <row r="37" spans="1:23" ht="31.5" x14ac:dyDescent="0.3">
      <c r="A37" s="86" t="s">
        <v>46</v>
      </c>
      <c r="B37" s="82">
        <v>1120</v>
      </c>
      <c r="C37" s="83">
        <v>0</v>
      </c>
      <c r="D37" s="77">
        <f>C37</f>
        <v>0</v>
      </c>
      <c r="E37" s="38">
        <f t="shared" si="1"/>
        <v>0</v>
      </c>
      <c r="F37" s="39" t="e">
        <f t="shared" si="2"/>
        <v>#DIV/0!</v>
      </c>
      <c r="G37" s="78">
        <f t="shared" si="7"/>
        <v>0</v>
      </c>
      <c r="H37" s="67">
        <v>0</v>
      </c>
      <c r="I37" s="38">
        <f t="shared" si="5"/>
        <v>0</v>
      </c>
      <c r="J37" s="40" t="e">
        <f t="shared" si="6"/>
        <v>#DIV/0!</v>
      </c>
    </row>
    <row r="38" spans="1:23" x14ac:dyDescent="0.3">
      <c r="A38" s="86" t="s">
        <v>47</v>
      </c>
      <c r="B38" s="82">
        <v>1130</v>
      </c>
      <c r="C38" s="83">
        <v>56972.75</v>
      </c>
      <c r="D38" s="77">
        <v>57000</v>
      </c>
      <c r="E38" s="38">
        <f t="shared" si="1"/>
        <v>27.25</v>
      </c>
      <c r="F38" s="39">
        <f t="shared" si="2"/>
        <v>100.0478298835847</v>
      </c>
      <c r="G38" s="78">
        <f t="shared" si="7"/>
        <v>56972.75</v>
      </c>
      <c r="H38" s="67">
        <v>57000</v>
      </c>
      <c r="I38" s="38">
        <f t="shared" si="5"/>
        <v>27.25</v>
      </c>
      <c r="J38" s="40">
        <f t="shared" si="6"/>
        <v>100.0478298835847</v>
      </c>
    </row>
    <row r="39" spans="1:23" x14ac:dyDescent="0.3">
      <c r="A39" s="81" t="s">
        <v>48</v>
      </c>
      <c r="B39" s="82">
        <v>1140</v>
      </c>
      <c r="C39" s="83"/>
      <c r="D39" s="77">
        <f>C39</f>
        <v>0</v>
      </c>
      <c r="E39" s="38">
        <f t="shared" si="1"/>
        <v>0</v>
      </c>
      <c r="F39" s="39" t="e">
        <f t="shared" si="2"/>
        <v>#DIV/0!</v>
      </c>
      <c r="G39" s="78">
        <f t="shared" si="7"/>
        <v>0</v>
      </c>
      <c r="H39" s="67">
        <v>0</v>
      </c>
      <c r="I39" s="38">
        <f t="shared" si="5"/>
        <v>0</v>
      </c>
      <c r="J39" s="40" t="e">
        <f t="shared" si="6"/>
        <v>#DIV/0!</v>
      </c>
    </row>
    <row r="40" spans="1:23" x14ac:dyDescent="0.3">
      <c r="A40" s="87" t="s">
        <v>49</v>
      </c>
      <c r="B40" s="82">
        <v>1160</v>
      </c>
      <c r="C40" s="83">
        <v>282692.75</v>
      </c>
      <c r="D40" s="77">
        <v>625447.82999999996</v>
      </c>
      <c r="E40" s="38">
        <f t="shared" si="1"/>
        <v>342755.07999999996</v>
      </c>
      <c r="F40" s="39">
        <f t="shared" si="2"/>
        <v>221.24650526056996</v>
      </c>
      <c r="G40" s="78">
        <f t="shared" si="7"/>
        <v>282692.75</v>
      </c>
      <c r="H40" s="88">
        <v>625447.82999999996</v>
      </c>
      <c r="I40" s="38">
        <f t="shared" si="5"/>
        <v>342755.07999999996</v>
      </c>
      <c r="J40" s="40">
        <f t="shared" si="6"/>
        <v>221.24650526056996</v>
      </c>
    </row>
    <row r="41" spans="1:23" x14ac:dyDescent="0.3">
      <c r="A41" s="89" t="s">
        <v>50</v>
      </c>
      <c r="B41" s="90">
        <v>1170</v>
      </c>
      <c r="C41" s="44">
        <f>C13+C16+C18+C44+C55</f>
        <v>43031057.609999999</v>
      </c>
      <c r="D41" s="44">
        <f>D13+D16+D18+D44+D55</f>
        <v>57236877.080000006</v>
      </c>
      <c r="E41" s="38">
        <f t="shared" si="1"/>
        <v>14205819.470000006</v>
      </c>
      <c r="F41" s="39">
        <f t="shared" si="2"/>
        <v>133.01294520518294</v>
      </c>
      <c r="G41" s="44">
        <f>G13+G16+G18+G44+G55</f>
        <v>43031057.609999999</v>
      </c>
      <c r="H41" s="44">
        <f>H13+H16+H18+H44+H55</f>
        <v>57236877.080000006</v>
      </c>
      <c r="I41" s="38">
        <f t="shared" si="5"/>
        <v>14205819.470000006</v>
      </c>
      <c r="J41" s="40">
        <f t="shared" si="6"/>
        <v>133.01294520518294</v>
      </c>
    </row>
    <row r="42" spans="1:23" x14ac:dyDescent="0.3">
      <c r="A42" s="89" t="s">
        <v>51</v>
      </c>
      <c r="B42" s="90">
        <v>1180</v>
      </c>
      <c r="C42" s="44">
        <f>C29+C30+C31+C32+C33+C34+C35+C36+C37+C38+C39+C40+C47+C60</f>
        <v>43031057.609999999</v>
      </c>
      <c r="D42" s="44">
        <f>D29+D30+D31+D32+D33+D34+D35+D36+D37+D38+D39+D40+D47+D60</f>
        <v>44604932.960000001</v>
      </c>
      <c r="E42" s="38">
        <f t="shared" si="1"/>
        <v>1573875.3500000015</v>
      </c>
      <c r="F42" s="39">
        <f t="shared" si="2"/>
        <v>103.65753350583289</v>
      </c>
      <c r="G42" s="44">
        <f>G29+G30+G31+G32+G33+G34+G35+G36+G37+G38+G39+G40+G47+G60</f>
        <v>43031057.609999999</v>
      </c>
      <c r="H42" s="44">
        <f>H29+H30+H31+H32+H33+H34+H35+H36+H37+H38+H39+H40+H47+H60</f>
        <v>44604932.960000001</v>
      </c>
      <c r="I42" s="38">
        <f t="shared" si="5"/>
        <v>1573875.3500000015</v>
      </c>
      <c r="J42" s="40">
        <f t="shared" si="6"/>
        <v>103.65753350583289</v>
      </c>
      <c r="K42" s="91"/>
    </row>
    <row r="43" spans="1:23" x14ac:dyDescent="0.3">
      <c r="A43" s="92" t="s">
        <v>52</v>
      </c>
      <c r="B43" s="93"/>
      <c r="C43" s="93"/>
      <c r="D43" s="93"/>
      <c r="E43" s="93"/>
      <c r="F43" s="93"/>
      <c r="G43" s="93"/>
      <c r="H43" s="93"/>
      <c r="I43" s="93"/>
      <c r="J43" s="94"/>
    </row>
    <row r="44" spans="1:23" x14ac:dyDescent="0.3">
      <c r="A44" s="95" t="s">
        <v>53</v>
      </c>
      <c r="B44" s="96">
        <v>2010</v>
      </c>
      <c r="C44" s="38">
        <f>C45+C46</f>
        <v>0</v>
      </c>
      <c r="D44" s="38">
        <f>D45</f>
        <v>0</v>
      </c>
      <c r="E44" s="38">
        <f t="shared" si="1"/>
        <v>0</v>
      </c>
      <c r="F44" s="39" t="e">
        <f t="shared" ref="F44:F53" si="8">(D44/C44)*100</f>
        <v>#DIV/0!</v>
      </c>
      <c r="G44" s="38">
        <f>G45</f>
        <v>0</v>
      </c>
      <c r="H44" s="38">
        <f>H45</f>
        <v>0</v>
      </c>
      <c r="I44" s="38">
        <f t="shared" ref="I44:I53" si="9">H44-G44</f>
        <v>0</v>
      </c>
      <c r="J44" s="40" t="e">
        <f t="shared" ref="J44:J53" si="10">(H44/G44)*100</f>
        <v>#DIV/0!</v>
      </c>
    </row>
    <row r="45" spans="1:23" ht="31.5" x14ac:dyDescent="0.3">
      <c r="A45" s="97" t="s">
        <v>54</v>
      </c>
      <c r="B45" s="63">
        <v>2011</v>
      </c>
      <c r="C45" s="38">
        <v>0</v>
      </c>
      <c r="D45" s="38">
        <v>0</v>
      </c>
      <c r="E45" s="38">
        <f t="shared" si="1"/>
        <v>0</v>
      </c>
      <c r="F45" s="39" t="e">
        <f t="shared" si="8"/>
        <v>#DIV/0!</v>
      </c>
      <c r="G45" s="38">
        <v>0</v>
      </c>
      <c r="H45" s="38">
        <v>0</v>
      </c>
      <c r="I45" s="38">
        <f t="shared" si="9"/>
        <v>0</v>
      </c>
      <c r="J45" s="40" t="e">
        <f t="shared" si="10"/>
        <v>#DIV/0!</v>
      </c>
    </row>
    <row r="46" spans="1:23" x14ac:dyDescent="0.3">
      <c r="A46" s="97" t="s">
        <v>55</v>
      </c>
      <c r="B46" s="63">
        <v>2012</v>
      </c>
      <c r="C46" s="38">
        <v>0</v>
      </c>
      <c r="D46" s="38">
        <v>0</v>
      </c>
      <c r="E46" s="38">
        <f t="shared" si="1"/>
        <v>0</v>
      </c>
      <c r="F46" s="39" t="e">
        <f t="shared" si="8"/>
        <v>#DIV/0!</v>
      </c>
      <c r="G46" s="38">
        <v>0</v>
      </c>
      <c r="H46" s="38">
        <v>0</v>
      </c>
      <c r="I46" s="38">
        <f t="shared" si="9"/>
        <v>0</v>
      </c>
      <c r="J46" s="40" t="e">
        <f t="shared" si="10"/>
        <v>#DIV/0!</v>
      </c>
    </row>
    <row r="47" spans="1:23" x14ac:dyDescent="0.3">
      <c r="A47" s="95" t="s">
        <v>56</v>
      </c>
      <c r="B47" s="98">
        <v>3010</v>
      </c>
      <c r="C47" s="99">
        <f>C48+C49+C50+C51+C52+C53</f>
        <v>300000</v>
      </c>
      <c r="D47" s="99">
        <f>D48+D49+D50+D51+D52+D53</f>
        <v>0</v>
      </c>
      <c r="E47" s="38">
        <f t="shared" si="1"/>
        <v>-300000</v>
      </c>
      <c r="F47" s="39">
        <f t="shared" si="8"/>
        <v>0</v>
      </c>
      <c r="G47" s="99">
        <f>G48+G49+G50+G51+G52+G53</f>
        <v>300000</v>
      </c>
      <c r="H47" s="99">
        <f>H48+H49+H50+H51+H52+H53</f>
        <v>0</v>
      </c>
      <c r="I47" s="38">
        <f t="shared" si="9"/>
        <v>-300000</v>
      </c>
      <c r="J47" s="40">
        <f t="shared" si="10"/>
        <v>0</v>
      </c>
    </row>
    <row r="48" spans="1:23" x14ac:dyDescent="0.3">
      <c r="A48" s="81" t="s">
        <v>57</v>
      </c>
      <c r="B48" s="82">
        <v>3011</v>
      </c>
      <c r="C48" s="83"/>
      <c r="D48" s="83"/>
      <c r="E48" s="38">
        <f t="shared" si="1"/>
        <v>0</v>
      </c>
      <c r="F48" s="39" t="e">
        <f t="shared" si="8"/>
        <v>#DIV/0!</v>
      </c>
      <c r="G48" s="84"/>
      <c r="H48" s="67"/>
      <c r="I48" s="38">
        <f t="shared" si="9"/>
        <v>0</v>
      </c>
      <c r="J48" s="40" t="e">
        <f t="shared" si="10"/>
        <v>#DIV/0!</v>
      </c>
      <c r="K48" s="100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</row>
    <row r="49" spans="1:23" x14ac:dyDescent="0.3">
      <c r="A49" s="81" t="s">
        <v>58</v>
      </c>
      <c r="B49" s="82">
        <v>3012</v>
      </c>
      <c r="C49" s="83"/>
      <c r="D49" s="83"/>
      <c r="E49" s="38">
        <f t="shared" si="1"/>
        <v>0</v>
      </c>
      <c r="F49" s="39" t="e">
        <f t="shared" si="8"/>
        <v>#DIV/0!</v>
      </c>
      <c r="G49" s="84"/>
      <c r="H49" s="67"/>
      <c r="I49" s="38">
        <f t="shared" si="9"/>
        <v>0</v>
      </c>
      <c r="J49" s="40" t="e">
        <f t="shared" si="10"/>
        <v>#DIV/0!</v>
      </c>
      <c r="K49" s="100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</row>
    <row r="50" spans="1:23" x14ac:dyDescent="0.3">
      <c r="A50" s="81" t="s">
        <v>59</v>
      </c>
      <c r="B50" s="82">
        <v>3013</v>
      </c>
      <c r="C50" s="83"/>
      <c r="D50" s="83"/>
      <c r="E50" s="38">
        <f t="shared" si="1"/>
        <v>0</v>
      </c>
      <c r="F50" s="39" t="e">
        <f t="shared" si="8"/>
        <v>#DIV/0!</v>
      </c>
      <c r="G50" s="84"/>
      <c r="H50" s="67"/>
      <c r="I50" s="38">
        <f t="shared" si="9"/>
        <v>0</v>
      </c>
      <c r="J50" s="40" t="e">
        <f t="shared" si="10"/>
        <v>#DIV/0!</v>
      </c>
      <c r="K50" s="100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</row>
    <row r="51" spans="1:23" x14ac:dyDescent="0.3">
      <c r="A51" s="81" t="s">
        <v>60</v>
      </c>
      <c r="B51" s="82">
        <v>3014</v>
      </c>
      <c r="C51" s="83"/>
      <c r="D51" s="83"/>
      <c r="E51" s="38">
        <f t="shared" si="1"/>
        <v>0</v>
      </c>
      <c r="F51" s="39" t="e">
        <f t="shared" si="8"/>
        <v>#DIV/0!</v>
      </c>
      <c r="G51" s="84"/>
      <c r="H51" s="67"/>
      <c r="I51" s="38">
        <f t="shared" si="9"/>
        <v>0</v>
      </c>
      <c r="J51" s="40" t="e">
        <f t="shared" si="10"/>
        <v>#DIV/0!</v>
      </c>
      <c r="K51" s="100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</row>
    <row r="52" spans="1:23" ht="31.5" x14ac:dyDescent="0.3">
      <c r="A52" s="81" t="s">
        <v>61</v>
      </c>
      <c r="B52" s="82">
        <v>3015</v>
      </c>
      <c r="C52" s="83"/>
      <c r="D52" s="83"/>
      <c r="E52" s="38">
        <f t="shared" si="1"/>
        <v>0</v>
      </c>
      <c r="F52" s="39" t="e">
        <f t="shared" si="8"/>
        <v>#DIV/0!</v>
      </c>
      <c r="G52" s="84"/>
      <c r="H52" s="67"/>
      <c r="I52" s="38">
        <f t="shared" si="9"/>
        <v>0</v>
      </c>
      <c r="J52" s="40" t="e">
        <f t="shared" si="10"/>
        <v>#DIV/0!</v>
      </c>
      <c r="K52" s="100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</row>
    <row r="53" spans="1:23" x14ac:dyDescent="0.3">
      <c r="A53" s="81" t="s">
        <v>62</v>
      </c>
      <c r="B53" s="82">
        <v>3016</v>
      </c>
      <c r="C53" s="83">
        <v>300000</v>
      </c>
      <c r="D53" s="83">
        <v>0</v>
      </c>
      <c r="E53" s="38">
        <f t="shared" si="1"/>
        <v>-300000</v>
      </c>
      <c r="F53" s="39">
        <f t="shared" si="8"/>
        <v>0</v>
      </c>
      <c r="G53" s="84">
        <v>300000</v>
      </c>
      <c r="H53" s="67">
        <v>0</v>
      </c>
      <c r="I53" s="38">
        <f t="shared" si="9"/>
        <v>-300000</v>
      </c>
      <c r="J53" s="40">
        <f t="shared" si="10"/>
        <v>0</v>
      </c>
      <c r="K53" s="100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</row>
    <row r="54" spans="1:23" x14ac:dyDescent="0.3">
      <c r="A54" s="92" t="s">
        <v>63</v>
      </c>
      <c r="B54" s="93"/>
      <c r="C54" s="93"/>
      <c r="D54" s="93"/>
      <c r="E54" s="93"/>
      <c r="F54" s="93"/>
      <c r="G54" s="93"/>
      <c r="H54" s="93"/>
      <c r="I54" s="93"/>
      <c r="J54" s="102"/>
    </row>
    <row r="55" spans="1:23" x14ac:dyDescent="0.3">
      <c r="A55" s="103" t="s">
        <v>64</v>
      </c>
      <c r="B55" s="96">
        <v>4010</v>
      </c>
      <c r="C55" s="104">
        <f>C56+C57+C58+C59</f>
        <v>0</v>
      </c>
      <c r="D55" s="104">
        <f>D56+D57+D58+D59</f>
        <v>0</v>
      </c>
      <c r="E55" s="38">
        <f t="shared" si="1"/>
        <v>0</v>
      </c>
      <c r="F55" s="39" t="e">
        <f t="shared" ref="F55:F64" si="11">(D55/C55)*100</f>
        <v>#DIV/0!</v>
      </c>
      <c r="G55" s="104">
        <f>G56+G57+G58+G59</f>
        <v>0</v>
      </c>
      <c r="H55" s="104">
        <f>H56+H57+H58+H59</f>
        <v>0</v>
      </c>
      <c r="I55" s="38">
        <f t="shared" ref="I55:I64" si="12">H55-G55</f>
        <v>0</v>
      </c>
      <c r="J55" s="40" t="e">
        <f t="shared" ref="J55:J64" si="13">(H55/G55)*100</f>
        <v>#DIV/0!</v>
      </c>
    </row>
    <row r="56" spans="1:23" x14ac:dyDescent="0.3">
      <c r="A56" s="81" t="s">
        <v>65</v>
      </c>
      <c r="B56" s="76">
        <v>4011</v>
      </c>
      <c r="C56" s="83"/>
      <c r="D56" s="83"/>
      <c r="E56" s="38">
        <f t="shared" si="1"/>
        <v>0</v>
      </c>
      <c r="F56" s="39" t="e">
        <f t="shared" si="11"/>
        <v>#DIV/0!</v>
      </c>
      <c r="G56" s="84"/>
      <c r="H56" s="67"/>
      <c r="I56" s="38">
        <f t="shared" si="12"/>
        <v>0</v>
      </c>
      <c r="J56" s="40" t="e">
        <f t="shared" si="13"/>
        <v>#DIV/0!</v>
      </c>
    </row>
    <row r="57" spans="1:23" x14ac:dyDescent="0.3">
      <c r="A57" s="81" t="s">
        <v>66</v>
      </c>
      <c r="B57" s="82">
        <v>4012</v>
      </c>
      <c r="C57" s="83"/>
      <c r="D57" s="83"/>
      <c r="E57" s="38">
        <f t="shared" si="1"/>
        <v>0</v>
      </c>
      <c r="F57" s="39" t="e">
        <f t="shared" si="11"/>
        <v>#DIV/0!</v>
      </c>
      <c r="G57" s="84"/>
      <c r="H57" s="67"/>
      <c r="I57" s="38">
        <f t="shared" si="12"/>
        <v>0</v>
      </c>
      <c r="J57" s="40" t="e">
        <f t="shared" si="13"/>
        <v>#DIV/0!</v>
      </c>
    </row>
    <row r="58" spans="1:23" x14ac:dyDescent="0.3">
      <c r="A58" s="81" t="s">
        <v>67</v>
      </c>
      <c r="B58" s="82">
        <v>4013</v>
      </c>
      <c r="C58" s="83"/>
      <c r="D58" s="83"/>
      <c r="E58" s="38">
        <f t="shared" si="1"/>
        <v>0</v>
      </c>
      <c r="F58" s="39" t="e">
        <f t="shared" si="11"/>
        <v>#DIV/0!</v>
      </c>
      <c r="G58" s="84"/>
      <c r="H58" s="67"/>
      <c r="I58" s="38">
        <f t="shared" si="12"/>
        <v>0</v>
      </c>
      <c r="J58" s="40" t="e">
        <f t="shared" si="13"/>
        <v>#DIV/0!</v>
      </c>
    </row>
    <row r="59" spans="1:23" x14ac:dyDescent="0.3">
      <c r="A59" s="81" t="s">
        <v>68</v>
      </c>
      <c r="B59" s="82">
        <v>4020</v>
      </c>
      <c r="C59" s="83"/>
      <c r="D59" s="83"/>
      <c r="E59" s="38">
        <f t="shared" si="1"/>
        <v>0</v>
      </c>
      <c r="F59" s="39" t="e">
        <f t="shared" si="11"/>
        <v>#DIV/0!</v>
      </c>
      <c r="G59" s="84"/>
      <c r="H59" s="67"/>
      <c r="I59" s="38">
        <f t="shared" si="12"/>
        <v>0</v>
      </c>
      <c r="J59" s="40" t="e">
        <f t="shared" si="13"/>
        <v>#DIV/0!</v>
      </c>
    </row>
    <row r="60" spans="1:23" x14ac:dyDescent="0.3">
      <c r="A60" s="89" t="s">
        <v>69</v>
      </c>
      <c r="B60" s="90">
        <v>4030</v>
      </c>
      <c r="C60" s="44">
        <f>C61+C62+C63+C64</f>
        <v>0</v>
      </c>
      <c r="D60" s="44">
        <f>D61+D62+D63+D64</f>
        <v>0</v>
      </c>
      <c r="E60" s="38">
        <f t="shared" si="1"/>
        <v>0</v>
      </c>
      <c r="F60" s="39" t="e">
        <f t="shared" si="11"/>
        <v>#DIV/0!</v>
      </c>
      <c r="G60" s="44">
        <f>G61+G62+G63+G64</f>
        <v>0</v>
      </c>
      <c r="H60" s="44">
        <f>H61+H62+H63+H64</f>
        <v>0</v>
      </c>
      <c r="I60" s="38">
        <f t="shared" si="12"/>
        <v>0</v>
      </c>
      <c r="J60" s="40" t="e">
        <f t="shared" si="13"/>
        <v>#DIV/0!</v>
      </c>
    </row>
    <row r="61" spans="1:23" x14ac:dyDescent="0.3">
      <c r="A61" s="81" t="s">
        <v>65</v>
      </c>
      <c r="B61" s="82">
        <v>4031</v>
      </c>
      <c r="C61" s="83"/>
      <c r="D61" s="83"/>
      <c r="E61" s="38">
        <f t="shared" si="1"/>
        <v>0</v>
      </c>
      <c r="F61" s="39" t="e">
        <f t="shared" si="11"/>
        <v>#DIV/0!</v>
      </c>
      <c r="G61" s="84"/>
      <c r="H61" s="67"/>
      <c r="I61" s="38">
        <f t="shared" si="12"/>
        <v>0</v>
      </c>
      <c r="J61" s="40" t="e">
        <f t="shared" si="13"/>
        <v>#DIV/0!</v>
      </c>
    </row>
    <row r="62" spans="1:23" x14ac:dyDescent="0.3">
      <c r="A62" s="81" t="s">
        <v>66</v>
      </c>
      <c r="B62" s="82">
        <v>4032</v>
      </c>
      <c r="C62" s="83"/>
      <c r="D62" s="83"/>
      <c r="E62" s="38">
        <f t="shared" si="1"/>
        <v>0</v>
      </c>
      <c r="F62" s="39" t="e">
        <f t="shared" si="11"/>
        <v>#DIV/0!</v>
      </c>
      <c r="G62" s="84"/>
      <c r="H62" s="67"/>
      <c r="I62" s="38">
        <f t="shared" si="12"/>
        <v>0</v>
      </c>
      <c r="J62" s="40" t="e">
        <f t="shared" si="13"/>
        <v>#DIV/0!</v>
      </c>
    </row>
    <row r="63" spans="1:23" x14ac:dyDescent="0.3">
      <c r="A63" s="81" t="s">
        <v>67</v>
      </c>
      <c r="B63" s="82">
        <v>4033</v>
      </c>
      <c r="C63" s="83"/>
      <c r="D63" s="83"/>
      <c r="E63" s="38">
        <f t="shared" si="1"/>
        <v>0</v>
      </c>
      <c r="F63" s="39" t="e">
        <f t="shared" si="11"/>
        <v>#DIV/0!</v>
      </c>
      <c r="G63" s="84"/>
      <c r="H63" s="67"/>
      <c r="I63" s="38">
        <f t="shared" si="12"/>
        <v>0</v>
      </c>
      <c r="J63" s="40" t="e">
        <f t="shared" si="13"/>
        <v>#DIV/0!</v>
      </c>
    </row>
    <row r="64" spans="1:23" x14ac:dyDescent="0.3">
      <c r="A64" s="86" t="s">
        <v>70</v>
      </c>
      <c r="B64" s="82">
        <v>4040</v>
      </c>
      <c r="C64" s="83"/>
      <c r="D64" s="83"/>
      <c r="E64" s="38">
        <f t="shared" si="1"/>
        <v>0</v>
      </c>
      <c r="F64" s="39" t="e">
        <f t="shared" si="11"/>
        <v>#DIV/0!</v>
      </c>
      <c r="G64" s="84"/>
      <c r="H64" s="67"/>
      <c r="I64" s="38">
        <f t="shared" si="12"/>
        <v>0</v>
      </c>
      <c r="J64" s="40" t="e">
        <f t="shared" si="13"/>
        <v>#DIV/0!</v>
      </c>
    </row>
    <row r="65" spans="1:11" x14ac:dyDescent="0.3">
      <c r="A65" s="105" t="s">
        <v>71</v>
      </c>
      <c r="B65" s="106"/>
      <c r="C65" s="106"/>
      <c r="D65" s="106"/>
      <c r="E65" s="106"/>
      <c r="F65" s="106"/>
      <c r="G65" s="106"/>
      <c r="H65" s="106"/>
      <c r="I65" s="106"/>
      <c r="J65" s="107"/>
    </row>
    <row r="66" spans="1:11" x14ac:dyDescent="0.3">
      <c r="A66" s="108" t="s">
        <v>72</v>
      </c>
      <c r="B66" s="96">
        <v>5010</v>
      </c>
      <c r="C66" s="38">
        <f>C41-C42</f>
        <v>0</v>
      </c>
      <c r="D66" s="38">
        <f>D41-D42</f>
        <v>12631944.120000005</v>
      </c>
      <c r="E66" s="38">
        <f t="shared" si="1"/>
        <v>12631944.120000005</v>
      </c>
      <c r="F66" s="39" t="e">
        <f>(D66/C66)*100</f>
        <v>#DIV/0!</v>
      </c>
      <c r="G66" s="38">
        <f>G41-G42</f>
        <v>0</v>
      </c>
      <c r="H66" s="38">
        <f>H41-H42</f>
        <v>12631944.120000005</v>
      </c>
      <c r="I66" s="38">
        <f>H66-G66</f>
        <v>12631944.120000005</v>
      </c>
      <c r="J66" s="40" t="e">
        <f>(H66/G66)*100</f>
        <v>#DIV/0!</v>
      </c>
      <c r="K66" s="13"/>
    </row>
    <row r="67" spans="1:11" x14ac:dyDescent="0.3">
      <c r="A67" s="109" t="s">
        <v>73</v>
      </c>
      <c r="B67" s="63">
        <v>5011</v>
      </c>
      <c r="C67" s="38">
        <f>C66-C68</f>
        <v>0</v>
      </c>
      <c r="D67" s="38">
        <f>D66-D68</f>
        <v>12631944.120000005</v>
      </c>
      <c r="E67" s="38">
        <f t="shared" si="1"/>
        <v>12631944.120000005</v>
      </c>
      <c r="F67" s="39" t="e">
        <f>(D67/C67)*100</f>
        <v>#DIV/0!</v>
      </c>
      <c r="G67" s="38">
        <f>G66-G68</f>
        <v>0</v>
      </c>
      <c r="H67" s="38">
        <f>H66-H68</f>
        <v>12631944.120000005</v>
      </c>
      <c r="I67" s="38">
        <f>H67-G67</f>
        <v>12631944.120000005</v>
      </c>
      <c r="J67" s="40" t="e">
        <f>(H67/G67)*100</f>
        <v>#DIV/0!</v>
      </c>
    </row>
    <row r="68" spans="1:11" x14ac:dyDescent="0.3">
      <c r="A68" s="110" t="s">
        <v>74</v>
      </c>
      <c r="B68" s="63">
        <v>5012</v>
      </c>
      <c r="C68" s="38"/>
      <c r="D68" s="38"/>
      <c r="E68" s="38"/>
      <c r="F68" s="39" t="e">
        <f>(D68/C68)*100</f>
        <v>#DIV/0!</v>
      </c>
      <c r="G68" s="38"/>
      <c r="H68" s="111"/>
      <c r="I68" s="111"/>
      <c r="J68" s="40" t="e">
        <f>(H68/G68)*100</f>
        <v>#DIV/0!</v>
      </c>
    </row>
    <row r="69" spans="1:11" x14ac:dyDescent="0.3">
      <c r="A69" s="92" t="s">
        <v>75</v>
      </c>
      <c r="B69" s="93"/>
      <c r="C69" s="93"/>
      <c r="D69" s="93"/>
      <c r="E69" s="93"/>
      <c r="F69" s="93"/>
      <c r="G69" s="93"/>
      <c r="H69" s="93"/>
      <c r="I69" s="93"/>
      <c r="J69" s="94"/>
    </row>
    <row r="70" spans="1:11" x14ac:dyDescent="0.3">
      <c r="A70" s="95" t="s">
        <v>76</v>
      </c>
      <c r="B70" s="96">
        <v>6010</v>
      </c>
      <c r="C70" s="38">
        <f>C71+C72+C73+C74+C75+C76</f>
        <v>0</v>
      </c>
      <c r="D70" s="38">
        <f>D71+D72+D73+D74+D75+D76</f>
        <v>0</v>
      </c>
      <c r="E70" s="38">
        <f t="shared" ref="E70:E76" si="14">D70-C70</f>
        <v>0</v>
      </c>
      <c r="F70" s="39" t="e">
        <f t="shared" ref="F70:F76" si="15">(D70/C70)*100</f>
        <v>#DIV/0!</v>
      </c>
      <c r="G70" s="38">
        <f>G71+G72+G73+G74+G75+G76</f>
        <v>8843367.7699999996</v>
      </c>
      <c r="H70" s="38">
        <f>H71+H72+H73+H74+H75+H76</f>
        <v>7460886.0199999996</v>
      </c>
      <c r="I70" s="38">
        <f t="shared" ref="I70:I76" si="16">H70-G70</f>
        <v>-1382481.75</v>
      </c>
      <c r="J70" s="40">
        <f t="shared" ref="J70:J76" si="17">(H70/G70)*100</f>
        <v>84.3670218636627</v>
      </c>
    </row>
    <row r="71" spans="1:11" x14ac:dyDescent="0.3">
      <c r="A71" s="112" t="s">
        <v>77</v>
      </c>
      <c r="B71" s="76">
        <v>6011</v>
      </c>
      <c r="C71" s="77"/>
      <c r="D71" s="77"/>
      <c r="E71" s="38">
        <f t="shared" si="14"/>
        <v>0</v>
      </c>
      <c r="F71" s="39" t="e">
        <f t="shared" si="15"/>
        <v>#DIV/0!</v>
      </c>
      <c r="G71" s="78">
        <v>2200</v>
      </c>
      <c r="H71" s="78">
        <v>17470</v>
      </c>
      <c r="I71" s="38">
        <f t="shared" si="16"/>
        <v>15270</v>
      </c>
      <c r="J71" s="40">
        <f t="shared" si="17"/>
        <v>794.09090909090901</v>
      </c>
    </row>
    <row r="72" spans="1:11" x14ac:dyDescent="0.3">
      <c r="A72" s="113" t="s">
        <v>78</v>
      </c>
      <c r="B72" s="76">
        <v>6012</v>
      </c>
      <c r="C72" s="83"/>
      <c r="D72" s="83"/>
      <c r="E72" s="38">
        <f t="shared" si="14"/>
        <v>0</v>
      </c>
      <c r="F72" s="39" t="e">
        <f t="shared" si="15"/>
        <v>#DIV/0!</v>
      </c>
      <c r="G72" s="84">
        <v>319547.61</v>
      </c>
      <c r="H72" s="84">
        <v>398497.85</v>
      </c>
      <c r="I72" s="38">
        <f t="shared" si="16"/>
        <v>78950.239999999991</v>
      </c>
      <c r="J72" s="40">
        <f t="shared" si="17"/>
        <v>124.70687857749898</v>
      </c>
    </row>
    <row r="73" spans="1:11" x14ac:dyDescent="0.3">
      <c r="A73" s="113" t="s">
        <v>79</v>
      </c>
      <c r="B73" s="76">
        <v>6013</v>
      </c>
      <c r="C73" s="83"/>
      <c r="D73" s="83"/>
      <c r="E73" s="38">
        <f t="shared" si="14"/>
        <v>0</v>
      </c>
      <c r="F73" s="39" t="e">
        <f t="shared" si="15"/>
        <v>#DIV/0!</v>
      </c>
      <c r="G73" s="84">
        <v>350.67</v>
      </c>
      <c r="H73" s="67">
        <v>3561.12</v>
      </c>
      <c r="I73" s="38">
        <f t="shared" si="16"/>
        <v>3210.45</v>
      </c>
      <c r="J73" s="40">
        <f t="shared" si="17"/>
        <v>1015.5188638891265</v>
      </c>
    </row>
    <row r="74" spans="1:11" x14ac:dyDescent="0.3">
      <c r="A74" s="113" t="s">
        <v>80</v>
      </c>
      <c r="B74" s="76">
        <v>6014</v>
      </c>
      <c r="C74" s="83"/>
      <c r="D74" s="83"/>
      <c r="E74" s="38">
        <f t="shared" si="14"/>
        <v>0</v>
      </c>
      <c r="F74" s="39" t="e">
        <f t="shared" si="15"/>
        <v>#DIV/0!</v>
      </c>
      <c r="G74" s="84">
        <v>3834571.27</v>
      </c>
      <c r="H74" s="84">
        <v>4764725.3600000003</v>
      </c>
      <c r="I74" s="38">
        <f t="shared" si="16"/>
        <v>930154.09000000032</v>
      </c>
      <c r="J74" s="40">
        <f t="shared" si="17"/>
        <v>124.25705573077015</v>
      </c>
    </row>
    <row r="75" spans="1:11" ht="31.5" x14ac:dyDescent="0.3">
      <c r="A75" s="114" t="s">
        <v>81</v>
      </c>
      <c r="B75" s="76">
        <v>6015</v>
      </c>
      <c r="C75" s="115"/>
      <c r="D75" s="115"/>
      <c r="E75" s="38">
        <f t="shared" si="14"/>
        <v>0</v>
      </c>
      <c r="F75" s="39" t="e">
        <f t="shared" si="15"/>
        <v>#DIV/0!</v>
      </c>
      <c r="G75" s="48">
        <v>4686698.22</v>
      </c>
      <c r="H75" s="48">
        <v>2276631.69</v>
      </c>
      <c r="I75" s="38">
        <f t="shared" si="16"/>
        <v>-2410066.5299999998</v>
      </c>
      <c r="J75" s="40">
        <f t="shared" si="17"/>
        <v>48.576451547161916</v>
      </c>
    </row>
    <row r="76" spans="1:11" x14ac:dyDescent="0.3">
      <c r="A76" s="116" t="s">
        <v>82</v>
      </c>
      <c r="B76" s="76">
        <v>6016</v>
      </c>
      <c r="C76" s="64"/>
      <c r="D76" s="64"/>
      <c r="E76" s="38">
        <f t="shared" si="14"/>
        <v>0</v>
      </c>
      <c r="F76" s="39" t="e">
        <f t="shared" si="15"/>
        <v>#DIV/0!</v>
      </c>
      <c r="G76" s="64"/>
      <c r="H76" s="67"/>
      <c r="I76" s="38">
        <f t="shared" si="16"/>
        <v>0</v>
      </c>
      <c r="J76" s="40" t="e">
        <f t="shared" si="17"/>
        <v>#DIV/0!</v>
      </c>
    </row>
    <row r="77" spans="1:11" x14ac:dyDescent="0.3">
      <c r="A77" s="117" t="s">
        <v>83</v>
      </c>
      <c r="B77" s="118"/>
      <c r="C77" s="118"/>
      <c r="D77" s="118"/>
      <c r="E77" s="118"/>
      <c r="F77" s="118"/>
      <c r="G77" s="118"/>
      <c r="H77" s="118"/>
      <c r="I77" s="118"/>
      <c r="J77" s="119"/>
    </row>
    <row r="78" spans="1:11" x14ac:dyDescent="0.3">
      <c r="A78" s="97" t="s">
        <v>84</v>
      </c>
      <c r="B78" s="76">
        <v>7010</v>
      </c>
      <c r="C78" s="120">
        <v>1003.5</v>
      </c>
      <c r="D78" s="121"/>
      <c r="E78" s="121"/>
      <c r="F78" s="121"/>
      <c r="G78" s="121"/>
      <c r="H78" s="121"/>
      <c r="I78" s="121"/>
      <c r="J78" s="121"/>
    </row>
    <row r="79" spans="1:11" x14ac:dyDescent="0.3">
      <c r="A79" s="97"/>
      <c r="B79" s="76"/>
      <c r="C79" s="121"/>
      <c r="D79" s="121"/>
      <c r="E79" s="121"/>
      <c r="F79" s="121"/>
      <c r="G79" s="121" t="s">
        <v>85</v>
      </c>
      <c r="H79" s="121" t="s">
        <v>86</v>
      </c>
      <c r="I79" s="121" t="s">
        <v>87</v>
      </c>
      <c r="J79" s="121" t="s">
        <v>88</v>
      </c>
    </row>
    <row r="80" spans="1:11" x14ac:dyDescent="0.3">
      <c r="A80" s="97" t="s">
        <v>89</v>
      </c>
      <c r="B80" s="82">
        <v>7011</v>
      </c>
      <c r="C80" s="83"/>
      <c r="D80" s="83"/>
      <c r="E80" s="83"/>
      <c r="F80" s="83"/>
      <c r="G80" s="83">
        <v>1003.5</v>
      </c>
      <c r="H80" s="83">
        <v>1003.5</v>
      </c>
      <c r="I80" s="83"/>
      <c r="J80" s="77"/>
    </row>
    <row r="81" spans="1:10" x14ac:dyDescent="0.3">
      <c r="A81" s="97" t="s">
        <v>90</v>
      </c>
      <c r="B81" s="82">
        <v>7012</v>
      </c>
      <c r="C81" s="83"/>
      <c r="D81" s="83"/>
      <c r="E81" s="83"/>
      <c r="F81" s="83"/>
      <c r="G81" s="84"/>
      <c r="H81" s="67"/>
      <c r="I81" s="67"/>
      <c r="J81" s="67"/>
    </row>
    <row r="82" spans="1:10" x14ac:dyDescent="0.3">
      <c r="A82" s="97" t="s">
        <v>91</v>
      </c>
      <c r="B82" s="82">
        <v>7013</v>
      </c>
      <c r="C82" s="83"/>
      <c r="D82" s="83"/>
      <c r="E82" s="83"/>
      <c r="F82" s="83"/>
      <c r="G82" s="84"/>
      <c r="H82" s="67"/>
      <c r="I82" s="67"/>
      <c r="J82" s="67"/>
    </row>
    <row r="83" spans="1:10" x14ac:dyDescent="0.3">
      <c r="A83" s="97" t="s">
        <v>92</v>
      </c>
      <c r="B83" s="122">
        <v>7016</v>
      </c>
      <c r="C83" s="115"/>
      <c r="D83" s="115"/>
      <c r="E83" s="115"/>
      <c r="F83" s="115"/>
      <c r="G83" s="48"/>
      <c r="H83" s="49"/>
      <c r="I83" s="49"/>
      <c r="J83" s="49"/>
    </row>
    <row r="84" spans="1:10" x14ac:dyDescent="0.3">
      <c r="A84" s="97" t="s">
        <v>93</v>
      </c>
      <c r="B84" s="63">
        <v>7020</v>
      </c>
      <c r="C84" s="38"/>
      <c r="D84" s="38"/>
      <c r="E84" s="38"/>
      <c r="F84" s="38"/>
      <c r="G84" s="38"/>
      <c r="H84" s="111"/>
      <c r="I84" s="111"/>
      <c r="J84" s="111"/>
    </row>
    <row r="85" spans="1:10" x14ac:dyDescent="0.3">
      <c r="A85" s="123"/>
      <c r="B85" s="124"/>
      <c r="C85" s="125"/>
      <c r="D85" s="125"/>
      <c r="E85" s="125"/>
      <c r="F85" s="125"/>
      <c r="G85" s="125"/>
      <c r="H85" s="126"/>
      <c r="I85" s="126"/>
      <c r="J85" s="126"/>
    </row>
    <row r="86" spans="1:10" x14ac:dyDescent="0.3">
      <c r="A86" s="127" t="s">
        <v>94</v>
      </c>
      <c r="B86" s="128"/>
      <c r="C86" s="129"/>
      <c r="D86" s="128"/>
      <c r="E86" s="130"/>
      <c r="F86" s="131" t="s">
        <v>95</v>
      </c>
      <c r="G86" s="131"/>
      <c r="H86" s="132"/>
      <c r="I86" s="133"/>
      <c r="J86" s="133"/>
    </row>
    <row r="87" spans="1:10" x14ac:dyDescent="0.3">
      <c r="A87" s="134"/>
      <c r="B87" s="135"/>
      <c r="C87" s="136" t="s">
        <v>96</v>
      </c>
      <c r="D87" s="136"/>
      <c r="E87" s="137" t="s">
        <v>97</v>
      </c>
      <c r="F87" s="137"/>
      <c r="G87" s="137"/>
    </row>
    <row r="88" spans="1:10" x14ac:dyDescent="0.3">
      <c r="A88" s="134" t="s">
        <v>98</v>
      </c>
      <c r="B88" s="135"/>
      <c r="C88" s="138"/>
      <c r="D88" s="135"/>
      <c r="E88" s="135"/>
      <c r="F88" s="139" t="s">
        <v>99</v>
      </c>
      <c r="G88" s="139"/>
    </row>
    <row r="89" spans="1:10" x14ac:dyDescent="0.3">
      <c r="A89" s="134"/>
      <c r="B89" s="135"/>
      <c r="C89" s="136" t="s">
        <v>96</v>
      </c>
      <c r="D89" s="136"/>
      <c r="E89" s="137" t="s">
        <v>97</v>
      </c>
      <c r="F89" s="137"/>
      <c r="G89" s="137"/>
    </row>
    <row r="90" spans="1:10" x14ac:dyDescent="0.3">
      <c r="A90"/>
      <c r="B90"/>
      <c r="C90"/>
      <c r="D90"/>
      <c r="E90"/>
      <c r="F90"/>
      <c r="G90"/>
    </row>
    <row r="91" spans="1:10" x14ac:dyDescent="0.3">
      <c r="A91"/>
      <c r="B91"/>
      <c r="C91"/>
      <c r="D91"/>
      <c r="E91"/>
      <c r="F91"/>
      <c r="G91"/>
    </row>
    <row r="92" spans="1:10" x14ac:dyDescent="0.3">
      <c r="A92"/>
      <c r="B92"/>
      <c r="C92"/>
      <c r="D92"/>
      <c r="E92"/>
      <c r="F92"/>
      <c r="G92"/>
    </row>
  </sheetData>
  <mergeCells count="21">
    <mergeCell ref="A69:J69"/>
    <mergeCell ref="A77:J77"/>
    <mergeCell ref="F86:G86"/>
    <mergeCell ref="E87:G87"/>
    <mergeCell ref="F88:G88"/>
    <mergeCell ref="E89:G89"/>
    <mergeCell ref="A12:J12"/>
    <mergeCell ref="A28:J28"/>
    <mergeCell ref="A43:J43"/>
    <mergeCell ref="K48:W53"/>
    <mergeCell ref="A54:J54"/>
    <mergeCell ref="A65:J65"/>
    <mergeCell ref="E2:J2"/>
    <mergeCell ref="A4:J4"/>
    <mergeCell ref="A5:J5"/>
    <mergeCell ref="A6:J6"/>
    <mergeCell ref="A7:J7"/>
    <mergeCell ref="A9:A10"/>
    <mergeCell ref="B9:B10"/>
    <mergeCell ref="C9:F9"/>
    <mergeCell ref="G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2021-05-26T13:39:03Z</dcterms:modified>
</cp:coreProperties>
</file>