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1" sheetId="10" r:id="rId1"/>
  </sheets>
  <definedNames>
    <definedName name="_xlnm._FilterDatabase" localSheetId="0" hidden="1">'1'!$A$10:$WTI$10</definedName>
    <definedName name="_xlnm.Print_Area" localSheetId="0">'1'!$A$1:$G$113</definedName>
  </definedNames>
  <calcPr calcId="125725"/>
</workbook>
</file>

<file path=xl/calcChain.xml><?xml version="1.0" encoding="utf-8"?>
<calcChain xmlns="http://schemas.openxmlformats.org/spreadsheetml/2006/main">
  <c r="D58" i="10"/>
  <c r="D30"/>
  <c r="D23"/>
  <c r="D20"/>
  <c r="D47"/>
  <c r="D39"/>
  <c r="D108"/>
  <c r="D40"/>
  <c r="D19"/>
  <c r="D10"/>
  <c r="D100"/>
  <c r="D17"/>
  <c r="D51" l="1"/>
  <c r="D24"/>
  <c r="D37" s="1"/>
  <c r="Z37" l="1"/>
</calcChain>
</file>

<file path=xl/comments1.xml><?xml version="1.0" encoding="utf-8"?>
<comments xmlns="http://schemas.openxmlformats.org/spreadsheetml/2006/main">
  <authors>
    <author>Автор</author>
  </authors>
  <commentList>
    <comment ref="B66" authorId="0">
      <text>
        <r>
          <rPr>
            <b/>
            <sz val="8"/>
            <color indexed="81"/>
            <rFont val="Tahoma"/>
            <charset val="1"/>
          </rPr>
          <t>Stahiv: 3-х сторонній договір</t>
        </r>
        <r>
          <rPr>
            <sz val="8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<sst xmlns="http://schemas.openxmlformats.org/spreadsheetml/2006/main" count="329" uniqueCount="152">
  <si>
    <t>ЗАТВЕРДЖЕНО</t>
  </si>
  <si>
    <t xml:space="preserve">Наказ Міністерства економічного 
розвитку і торгівлі України 
</t>
  </si>
  <si>
    <t>15 вересня 2015 року № 1106</t>
  </si>
  <si>
    <t xml:space="preserve">(найменування замовника, код за ЄДРПОУ) </t>
  </si>
  <si>
    <t>Предмет закупівлі</t>
  </si>
  <si>
    <t>Код КЕКВ (для бюджетних коштів)</t>
  </si>
  <si>
    <t>Очікувана вартість предмета закупівлі</t>
  </si>
  <si>
    <t>Процедура закупівлі </t>
  </si>
  <si>
    <t>Орієнтовний початок проведення процедури закупівлі</t>
  </si>
  <si>
    <t>Примітки </t>
  </si>
  <si>
    <t>1 </t>
  </si>
  <si>
    <t>2 </t>
  </si>
  <si>
    <t>Процедура не застосовується</t>
  </si>
  <si>
    <t>Всього:</t>
  </si>
  <si>
    <t>КПКВК 2501200</t>
  </si>
  <si>
    <t>КПКВК 2507030</t>
  </si>
  <si>
    <t>М.П.</t>
  </si>
  <si>
    <t>22810000-1</t>
  </si>
  <si>
    <t>Паперові чи картонні реєстраційні журнали</t>
  </si>
  <si>
    <t>22820000-4</t>
  </si>
  <si>
    <t>Бланки</t>
  </si>
  <si>
    <t>22830000-7</t>
  </si>
  <si>
    <t>Зошити</t>
  </si>
  <si>
    <t>22990000-6</t>
  </si>
  <si>
    <t>Газетний папір, папір ручного виготовлення та інший некрейдований папір або картон для графічних цілей</t>
  </si>
  <si>
    <t>09130000-9</t>
  </si>
  <si>
    <t>Нафта і дистиляти</t>
  </si>
  <si>
    <t>30190000-7</t>
  </si>
  <si>
    <t>Офісне устаткування та приладдя різне</t>
  </si>
  <si>
    <t>39830000-9</t>
  </si>
  <si>
    <t>Продукція для чищення</t>
  </si>
  <si>
    <t>22850000-3</t>
  </si>
  <si>
    <t>Швидкозшивачі та супутнє приладдя</t>
  </si>
  <si>
    <t>50310000-1</t>
  </si>
  <si>
    <t>Технічне обслуговування і ремонт офісної техніки</t>
  </si>
  <si>
    <t>50320000-4</t>
  </si>
  <si>
    <t>Послуги з ремонту і технічного обслуговування персональних комп’ютерів</t>
  </si>
  <si>
    <t>50110000-9</t>
  </si>
  <si>
    <t>Послуги з ремонту і технічного обслуговування мототранспортних засобів і супутнього обладнання</t>
  </si>
  <si>
    <t>64110000-0</t>
  </si>
  <si>
    <t>Поштові послуги</t>
  </si>
  <si>
    <t>64210000-1</t>
  </si>
  <si>
    <t>Послуги телефонного зв’язку та передачі даних</t>
  </si>
  <si>
    <t>66510000-8</t>
  </si>
  <si>
    <t>Страхові послуги</t>
  </si>
  <si>
    <t>22410000-7</t>
  </si>
  <si>
    <t>Марки</t>
  </si>
  <si>
    <t>44510000-8</t>
  </si>
  <si>
    <t>Знаряддя</t>
  </si>
  <si>
    <t>22210000-5</t>
  </si>
  <si>
    <t>Газети</t>
  </si>
  <si>
    <t>39130000-2</t>
  </si>
  <si>
    <t>Офісні меблі</t>
  </si>
  <si>
    <t>92400000-5</t>
  </si>
  <si>
    <t>Послуги інформаційних агентств</t>
  </si>
  <si>
    <t>85110000-3</t>
  </si>
  <si>
    <t>80410000-1</t>
  </si>
  <si>
    <t>72260000-5</t>
  </si>
  <si>
    <t>Послуги, пов’язані з програмним забезпеченням</t>
  </si>
  <si>
    <t>30120000-6</t>
  </si>
  <si>
    <t>Фотокопіювальне та поліграфічне обладнання для офсетного друку</t>
  </si>
  <si>
    <t>30230000-0</t>
  </si>
  <si>
    <t>Комп’ютерне обладнання</t>
  </si>
  <si>
    <t>33190000-8</t>
  </si>
  <si>
    <t>Відповідно до  вибору санаторію учасниками антитерористичної операції та членів сімей загиблих під час проведення АТО</t>
  </si>
  <si>
    <t>Послуги лікувальних закладів та супутні послуги (закупівля путівок по міській програмі «Забезпечення санаторно–курортним лікуванням учасників антитерористичної операції та членів сімей загиблих під час проведення АТО на 2016 - 2020 роки»)</t>
  </si>
  <si>
    <t>Послуги різних навчальних закладів (Професійне навчання учасників АТО на курсах за програмою підготовки водіїв автотранспортних засобів)</t>
  </si>
  <si>
    <t>31220000-4</t>
  </si>
  <si>
    <t>Елементи електричних схем</t>
  </si>
  <si>
    <t>31510000-4</t>
  </si>
  <si>
    <t>Електричні лампи розжарення</t>
  </si>
  <si>
    <t>44530000-4</t>
  </si>
  <si>
    <t>Кріпильні деталі</t>
  </si>
  <si>
    <t>Послуги лікувальних закладів та супутні послуги (компенсація за послуги санаторно- курортного лікування учасників АТО)</t>
  </si>
  <si>
    <t>44520000-1</t>
  </si>
  <si>
    <t>Замки, ключі та петлі</t>
  </si>
  <si>
    <t>30140000-2</t>
  </si>
  <si>
    <t>Лічильна та обчислювальна техніка</t>
  </si>
  <si>
    <t>Відповідно до  вибору санаторію постраждалим згідно постанови КМУ від  31.03.2015 №200 "Про затвердження Порядку використання коштів, передбачених у державному бюджеті на забезпечення постраджалих учасників АТО санаторно-курортним лікуванням"</t>
  </si>
  <si>
    <t>Відповідно до  вибору санаторію постраждалим згідно постанови КМУ  від  23.11.2016 № 854 "Деякі питання санаторно-курортного лікуваннята відпочинку громадян, які постраждали внаслідок Чорнобильської катастрофи"</t>
  </si>
  <si>
    <t xml:space="preserve">Пакети програмного забезпечення для забезпечення безпеки </t>
  </si>
  <si>
    <t>48730000-4</t>
  </si>
  <si>
    <t>32550000-3</t>
  </si>
  <si>
    <t>Телефонне обладнання</t>
  </si>
  <si>
    <t>18110000-3</t>
  </si>
  <si>
    <t>Формений одяг</t>
  </si>
  <si>
    <t>31520000-7</t>
  </si>
  <si>
    <t>Світильники та освітлювальна арматура</t>
  </si>
  <si>
    <t>КТКВКМБ 0810160</t>
  </si>
  <si>
    <t>50850000-8</t>
  </si>
  <si>
    <t>Послуги з ремонту і технічного обслуговування меблів</t>
  </si>
  <si>
    <t>79132100-9</t>
  </si>
  <si>
    <t>Послуги із засвідчення справжності електронних підписів</t>
  </si>
  <si>
    <t>КТКВКМБ 0813242</t>
  </si>
  <si>
    <t>КТКВКМБ 0813060</t>
  </si>
  <si>
    <t>Послуги лікувальних закладів та супутні послуги (закупівля путівок по міській програмі "Забезпечення санаторно-курортним лікуванням осіб, які постраждали внаслідок Чорнобильської катастрофи, 2 категорії на 2018–2020 роки")</t>
  </si>
  <si>
    <t>34350000-5</t>
  </si>
  <si>
    <t>Шини для транспортних засобів великої та малої тоннажності</t>
  </si>
  <si>
    <t>Послуги лікувальних закладів та супутні послуги (компенсація за послуги санаторно- курортного лікування осіб з інвалідністю)</t>
  </si>
  <si>
    <t>Відповідно до  вибору санаторію осіб, які постраждали внаслідок Чорнобильської катастрофи, 2 категорії згідно постанови КМУ  від  23.11.2016 № 854 "Деякі питання санаторно-курортного лікуваннята відпочинку громадян, які постраждали внаслідок Чорнобильської катастрофи"</t>
  </si>
  <si>
    <t>Відповідно до  вибору санаторію осіб з інвалідністю згідно постанови КМУ  від  22.02.2006 № 187 "Про затвердження Порядку забезпечення санаторно-курортними путівками деяких категорій громадян структурними підрозділами з питань соціального захисту населення районних, районних у мм. Києві та Севастополі держадміністрацій, виконавчими органами міських рад.</t>
  </si>
  <si>
    <t>Послуги лікувальних закладів та супутні послуги (компенсація за послуги санаторно- курортного лікування громадян, які постраждали внаслідок Чорнобильської катастрофи, віднесених до категорії І, дітей з інвалідністю, інвалідність яких пов'язана з Чорнобильською катастрофою)</t>
  </si>
  <si>
    <t>44420000-0</t>
  </si>
  <si>
    <t>Будівельні товари</t>
  </si>
  <si>
    <t>19640000-4</t>
  </si>
  <si>
    <t>Поліетиленові мішки та пакети для сміття</t>
  </si>
  <si>
    <t>33180000-5</t>
  </si>
  <si>
    <t>33140000-3</t>
  </si>
  <si>
    <t>Медичне обладнання та вироби медичного призначення різні (забезпечення кріслами колісними )</t>
  </si>
  <si>
    <t>Медичні матеріали (забезпечення осіб ортопедичним взуттям)</t>
  </si>
  <si>
    <t>Апаратура для підтримування фізіологічних функцій організмум (забезпечення осіб протезами молочних залоз)</t>
  </si>
  <si>
    <t>Апаратура для підтримування фізіологічних функцій організму (забезпечення протезно-ортопедичними виробами (крім устілок))</t>
  </si>
  <si>
    <t xml:space="preserve"> Згідно постанови КМУ  від 05.04.2012 № 321 "Про затвердження Порядку забезпечення технічними та іншими засобами реабілітації осіб з інвалідністю, дітей з інвалідністю та інших окремих категорій населення і виплати грошової компенсації вартості за самостійно придбані технічні засоби реабілітації, переліків таких засобів.</t>
  </si>
  <si>
    <t xml:space="preserve">Всього </t>
  </si>
  <si>
    <t>50420000-5</t>
  </si>
  <si>
    <t>Послуги з ремонту і технічного обслуговування медичного та хірургічного обладнання</t>
  </si>
  <si>
    <t>Послуги лікувальних закладів та супутні послуги (компенсація за послуги із психологічної реабілітації учасників АТО)</t>
  </si>
  <si>
    <t>64120000-3</t>
  </si>
  <si>
    <t>Кур’єрські послуги</t>
  </si>
  <si>
    <t>39530000-6</t>
  </si>
  <si>
    <t>Килимові покриття, килимки та килими</t>
  </si>
  <si>
    <t>Протягом 2019 року</t>
  </si>
  <si>
    <t>Покривання підлоги та стін</t>
  </si>
  <si>
    <t>45430000-6</t>
  </si>
  <si>
    <t xml:space="preserve">Послуги різних навчальних закладів </t>
  </si>
  <si>
    <t>Додаток  до   плану  закупівель (зі змінами) , що здійснюються без проведення процедур закупівель на 2019 рік  по управлінню праці та соціального захисту населення Прилуцької  міської   ради   03196222</t>
  </si>
  <si>
    <t>Медичні матеріали( забезпечення технічними засобами реабілітації (Ходунки допоміжні, милиці, палиці, стінки, туалети, допоміжний засіб по догляду та захисту)</t>
  </si>
  <si>
    <t>зг дов.№2/1 від 06.03.2019</t>
  </si>
  <si>
    <t>зг дов.№4/1 від 19.03.2019</t>
  </si>
  <si>
    <t>зг дов.№5 від    01.04.2019</t>
  </si>
  <si>
    <t>зг дов.№6 від    03.04.2019</t>
  </si>
  <si>
    <t>КПКВК 2507100</t>
  </si>
  <si>
    <t>Відповідно до постанови КМУ від 27.03.2019 № 309 " Про затвердження Порядку використання у 2019 році коштів , передбачених у державному бюджеті для здійснення реабілітації дітей з інвалідністю внаслідок дитячого церебрального паралічу"</t>
  </si>
  <si>
    <t>зг дов.№6/1 від 03.04.2019</t>
  </si>
  <si>
    <t>Послуги лікувальних закладів та супутні послуги  (компенсація за послуги із реабілітації дітей з інвалідністю внаслідок ДЦП)</t>
  </si>
  <si>
    <t>зг дов.№7 від  25.04.2019</t>
  </si>
  <si>
    <t>зг дов.№9 від  06.09.2019</t>
  </si>
  <si>
    <t>Головний бухгалтер</t>
  </si>
  <si>
    <t>Л.М.Стахів</t>
  </si>
  <si>
    <t>зг дов.№10 від 15.05.2019</t>
  </si>
  <si>
    <t>зг дов.№6 від 03.04.2019</t>
  </si>
  <si>
    <t>зг дов.№ 12 від 06.06.2019</t>
  </si>
  <si>
    <t>зг дов.№ 14 від 27.06.2019</t>
  </si>
  <si>
    <t>зг дов.№ 15 від 15.07.2019</t>
  </si>
  <si>
    <t>зг дов.№ 16 від 05.08.2019</t>
  </si>
  <si>
    <t>22130000-0</t>
  </si>
  <si>
    <t>Довідники</t>
  </si>
  <si>
    <t>КПКВК 1501040</t>
  </si>
  <si>
    <t>зг дов.№ 34 від 20.08.2019</t>
  </si>
  <si>
    <t>Заступник начальника  управління</t>
  </si>
  <si>
    <t>С.Г.Юрченко</t>
  </si>
  <si>
    <t>зг дов.№ 17 від 04.09.2019</t>
  </si>
</sst>
</file>

<file path=xl/styles.xml><?xml version="1.0" encoding="utf-8"?>
<styleSheet xmlns="http://schemas.openxmlformats.org/spreadsheetml/2006/main">
  <numFmts count="3">
    <numFmt numFmtId="44" formatCode="_-* #,##0.00\ &quot;грн.&quot;_-;\-* #,##0.00\ &quot;грн.&quot;_-;_-* &quot;-&quot;??\ &quot;грн.&quot;_-;_-@_-"/>
    <numFmt numFmtId="164" formatCode="0.00_ ;[Red]\-0.00\ "/>
    <numFmt numFmtId="166" formatCode="0.00;[Red]0.00"/>
  </numFmts>
  <fonts count="14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9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b/>
      <sz val="18"/>
      <name val="Times New Roman"/>
      <family val="1"/>
      <charset val="204"/>
    </font>
    <font>
      <sz val="10"/>
      <color rgb="FF00206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24">
    <xf numFmtId="0" fontId="0" fillId="0" borderId="0" xfId="0"/>
    <xf numFmtId="0" fontId="1" fillId="0" borderId="0" xfId="1"/>
    <xf numFmtId="164" fontId="1" fillId="0" borderId="0" xfId="1" applyNumberFormat="1"/>
    <xf numFmtId="0" fontId="3" fillId="0" borderId="0" xfId="1" applyFont="1" applyAlignment="1">
      <alignment horizontal="center"/>
    </xf>
    <xf numFmtId="0" fontId="1" fillId="0" borderId="0" xfId="1" applyBorder="1"/>
    <xf numFmtId="0" fontId="1" fillId="2" borderId="0" xfId="1" applyFill="1"/>
    <xf numFmtId="0" fontId="5" fillId="0" borderId="0" xfId="1" applyFont="1"/>
    <xf numFmtId="166" fontId="5" fillId="0" borderId="0" xfId="1" applyNumberFormat="1" applyFont="1"/>
    <xf numFmtId="0" fontId="1" fillId="2" borderId="0" xfId="1" applyFill="1" applyAlignment="1">
      <alignment wrapText="1"/>
    </xf>
    <xf numFmtId="0" fontId="6" fillId="0" borderId="0" xfId="1" applyFont="1"/>
    <xf numFmtId="0" fontId="7" fillId="0" borderId="1" xfId="1" applyFont="1" applyBorder="1" applyAlignment="1">
      <alignment horizontal="left" wrapText="1"/>
    </xf>
    <xf numFmtId="0" fontId="7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 applyBorder="1" applyAlignment="1">
      <alignment horizontal="left" wrapText="1"/>
    </xf>
    <xf numFmtId="0" fontId="4" fillId="0" borderId="0" xfId="1" applyFont="1" applyAlignment="1">
      <alignment horizontal="center" vertical="top"/>
    </xf>
    <xf numFmtId="0" fontId="2" fillId="0" borderId="0" xfId="1" applyFont="1" applyAlignment="1">
      <alignment horizontal="left" vertical="top"/>
    </xf>
    <xf numFmtId="0" fontId="7" fillId="0" borderId="3" xfId="1" applyFont="1" applyBorder="1" applyAlignment="1">
      <alignment horizontal="left" vertical="center" wrapText="1"/>
    </xf>
    <xf numFmtId="1" fontId="8" fillId="0" borderId="3" xfId="1" applyNumberFormat="1" applyFont="1" applyBorder="1" applyAlignment="1">
      <alignment horizontal="left" wrapText="1"/>
    </xf>
    <xf numFmtId="0" fontId="7" fillId="0" borderId="3" xfId="1" applyFont="1" applyBorder="1" applyAlignment="1">
      <alignment horizontal="left" wrapText="1"/>
    </xf>
    <xf numFmtId="0" fontId="7" fillId="0" borderId="4" xfId="1" applyFont="1" applyBorder="1" applyAlignment="1">
      <alignment horizontal="left" wrapText="1"/>
    </xf>
    <xf numFmtId="0" fontId="7" fillId="2" borderId="3" xfId="1" applyFont="1" applyFill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0" fontId="7" fillId="2" borderId="4" xfId="1" applyFont="1" applyFill="1" applyBorder="1" applyAlignment="1">
      <alignment horizontal="left" vertical="top" wrapText="1"/>
    </xf>
    <xf numFmtId="0" fontId="8" fillId="0" borderId="10" xfId="1" applyFont="1" applyBorder="1" applyAlignment="1">
      <alignment horizontal="left" wrapText="1"/>
    </xf>
    <xf numFmtId="0" fontId="7" fillId="2" borderId="8" xfId="1" applyFont="1" applyFill="1" applyBorder="1" applyAlignment="1">
      <alignment horizontal="left" vertical="top" wrapText="1"/>
    </xf>
    <xf numFmtId="0" fontId="7" fillId="0" borderId="0" xfId="1" applyFont="1" applyAlignment="1"/>
    <xf numFmtId="166" fontId="7" fillId="2" borderId="0" xfId="1" applyNumberFormat="1" applyFont="1" applyFill="1" applyAlignment="1"/>
    <xf numFmtId="0" fontId="2" fillId="0" borderId="0" xfId="1" applyFont="1" applyAlignment="1">
      <alignment vertical="top"/>
    </xf>
    <xf numFmtId="166" fontId="7" fillId="2" borderId="1" xfId="1" applyNumberFormat="1" applyFont="1" applyFill="1" applyBorder="1" applyAlignment="1">
      <alignment vertical="center" wrapText="1"/>
    </xf>
    <xf numFmtId="1" fontId="8" fillId="0" borderId="1" xfId="1" applyNumberFormat="1" applyFont="1" applyBorder="1" applyAlignment="1">
      <alignment wrapText="1"/>
    </xf>
    <xf numFmtId="1" fontId="8" fillId="2" borderId="1" xfId="1" applyNumberFormat="1" applyFont="1" applyFill="1" applyBorder="1" applyAlignment="1">
      <alignment wrapText="1"/>
    </xf>
    <xf numFmtId="0" fontId="7" fillId="0" borderId="1" xfId="1" applyFont="1" applyBorder="1" applyAlignment="1">
      <alignment wrapText="1"/>
    </xf>
    <xf numFmtId="166" fontId="7" fillId="2" borderId="1" xfId="1" applyNumberFormat="1" applyFont="1" applyFill="1" applyBorder="1" applyAlignment="1">
      <alignment wrapText="1"/>
    </xf>
    <xf numFmtId="166" fontId="7" fillId="2" borderId="1" xfId="1" applyNumberFormat="1" applyFont="1" applyFill="1" applyBorder="1" applyAlignment="1">
      <alignment vertical="top" wrapText="1"/>
    </xf>
    <xf numFmtId="166" fontId="7" fillId="2" borderId="1" xfId="1" applyNumberFormat="1" applyFont="1" applyFill="1" applyBorder="1" applyAlignment="1"/>
    <xf numFmtId="0" fontId="7" fillId="2" borderId="1" xfId="1" applyFont="1" applyFill="1" applyBorder="1" applyAlignment="1">
      <alignment wrapText="1"/>
    </xf>
    <xf numFmtId="166" fontId="8" fillId="2" borderId="1" xfId="1" applyNumberFormat="1" applyFont="1" applyFill="1" applyBorder="1" applyAlignment="1">
      <alignment wrapText="1"/>
    </xf>
    <xf numFmtId="0" fontId="7" fillId="0" borderId="9" xfId="1" applyFont="1" applyBorder="1" applyAlignment="1">
      <alignment wrapText="1"/>
    </xf>
    <xf numFmtId="166" fontId="7" fillId="2" borderId="9" xfId="1" applyNumberFormat="1" applyFont="1" applyFill="1" applyBorder="1" applyAlignment="1">
      <alignment wrapText="1"/>
    </xf>
    <xf numFmtId="166" fontId="8" fillId="2" borderId="6" xfId="1" applyNumberFormat="1" applyFont="1" applyFill="1" applyBorder="1" applyAlignment="1">
      <alignment wrapText="1"/>
    </xf>
    <xf numFmtId="0" fontId="7" fillId="2" borderId="6" xfId="1" applyFont="1" applyFill="1" applyBorder="1" applyAlignment="1">
      <alignment wrapText="1"/>
    </xf>
    <xf numFmtId="0" fontId="8" fillId="0" borderId="0" xfId="1" applyFont="1" applyBorder="1" applyAlignment="1">
      <alignment wrapText="1"/>
    </xf>
    <xf numFmtId="0" fontId="8" fillId="2" borderId="0" xfId="1" applyFont="1" applyFill="1" applyBorder="1" applyAlignment="1">
      <alignment wrapText="1"/>
    </xf>
    <xf numFmtId="2" fontId="7" fillId="2" borderId="6" xfId="0" applyNumberFormat="1" applyFont="1" applyFill="1" applyBorder="1" applyAlignment="1">
      <alignment wrapText="1"/>
    </xf>
    <xf numFmtId="166" fontId="7" fillId="2" borderId="9" xfId="1" applyNumberFormat="1" applyFont="1" applyFill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166" fontId="7" fillId="2" borderId="0" xfId="1" applyNumberFormat="1" applyFont="1" applyFill="1" applyBorder="1" applyAlignment="1">
      <alignment vertical="top" wrapText="1"/>
    </xf>
    <xf numFmtId="0" fontId="7" fillId="0" borderId="0" xfId="1" applyFont="1" applyBorder="1" applyAlignment="1">
      <alignment wrapText="1"/>
    </xf>
    <xf numFmtId="0" fontId="7" fillId="2" borderId="12" xfId="1" applyFont="1" applyFill="1" applyBorder="1" applyAlignment="1">
      <alignment horizontal="left" vertical="top" wrapText="1"/>
    </xf>
    <xf numFmtId="17" fontId="7" fillId="0" borderId="1" xfId="1" applyNumberFormat="1" applyFont="1" applyBorder="1" applyAlignment="1">
      <alignment wrapText="1"/>
    </xf>
    <xf numFmtId="0" fontId="13" fillId="2" borderId="0" xfId="1" applyFont="1" applyFill="1"/>
    <xf numFmtId="0" fontId="13" fillId="0" borderId="0" xfId="1" applyFont="1"/>
    <xf numFmtId="0" fontId="7" fillId="0" borderId="14" xfId="1" applyFont="1" applyBorder="1" applyAlignment="1">
      <alignment horizontal="left" wrapText="1"/>
    </xf>
    <xf numFmtId="1" fontId="8" fillId="0" borderId="1" xfId="1" applyNumberFormat="1" applyFont="1" applyFill="1" applyBorder="1" applyAlignment="1">
      <alignment horizontal="left" wrapText="1"/>
    </xf>
    <xf numFmtId="0" fontId="7" fillId="2" borderId="1" xfId="1" applyFont="1" applyFill="1" applyBorder="1" applyAlignment="1">
      <alignment horizontal="left" wrapText="1"/>
    </xf>
    <xf numFmtId="0" fontId="8" fillId="0" borderId="1" xfId="1" applyFont="1" applyBorder="1" applyAlignment="1">
      <alignment horizontal="left" wrapText="1"/>
    </xf>
    <xf numFmtId="0" fontId="7" fillId="0" borderId="1" xfId="1" applyFont="1" applyBorder="1" applyAlignment="1">
      <alignment horizontal="left" vertical="top" wrapText="1"/>
    </xf>
    <xf numFmtId="0" fontId="7" fillId="0" borderId="9" xfId="1" applyFont="1" applyBorder="1" applyAlignment="1">
      <alignment horizontal="left" wrapText="1"/>
    </xf>
    <xf numFmtId="0" fontId="8" fillId="2" borderId="6" xfId="1" applyFont="1" applyFill="1" applyBorder="1" applyAlignment="1">
      <alignment horizontal="left" wrapText="1"/>
    </xf>
    <xf numFmtId="0" fontId="8" fillId="2" borderId="1" xfId="1" applyFont="1" applyFill="1" applyBorder="1" applyAlignment="1">
      <alignment horizontal="left" wrapText="1"/>
    </xf>
    <xf numFmtId="0" fontId="8" fillId="0" borderId="0" xfId="1" applyFont="1" applyBorder="1" applyAlignment="1">
      <alignment horizontal="left" wrapText="1"/>
    </xf>
    <xf numFmtId="2" fontId="7" fillId="0" borderId="9" xfId="1" applyNumberFormat="1" applyFont="1" applyFill="1" applyBorder="1" applyAlignment="1">
      <alignment horizontal="left" vertical="top" wrapText="1"/>
    </xf>
    <xf numFmtId="2" fontId="7" fillId="0" borderId="0" xfId="1" applyNumberFormat="1" applyFont="1" applyFill="1" applyBorder="1" applyAlignment="1">
      <alignment horizontal="left" vertical="top" wrapText="1"/>
    </xf>
    <xf numFmtId="0" fontId="4" fillId="0" borderId="1" xfId="1" applyFont="1" applyBorder="1" applyAlignment="1">
      <alignment horizontal="left" vertical="center" textRotation="90" wrapText="1"/>
    </xf>
    <xf numFmtId="1" fontId="8" fillId="0" borderId="1" xfId="1" applyNumberFormat="1" applyFont="1" applyBorder="1" applyAlignment="1">
      <alignment horizontal="left" wrapText="1"/>
    </xf>
    <xf numFmtId="0" fontId="7" fillId="0" borderId="0" xfId="1" applyFont="1" applyBorder="1" applyAlignment="1">
      <alignment horizontal="left" vertical="top" wrapText="1"/>
    </xf>
    <xf numFmtId="17" fontId="7" fillId="2" borderId="1" xfId="1" applyNumberFormat="1" applyFont="1" applyFill="1" applyBorder="1" applyAlignment="1">
      <alignment wrapText="1"/>
    </xf>
    <xf numFmtId="166" fontId="1" fillId="2" borderId="0" xfId="1" applyNumberFormat="1" applyFill="1"/>
    <xf numFmtId="166" fontId="8" fillId="2" borderId="7" xfId="1" applyNumberFormat="1" applyFont="1" applyFill="1" applyBorder="1" applyAlignment="1">
      <alignment wrapText="1"/>
    </xf>
    <xf numFmtId="2" fontId="8" fillId="2" borderId="6" xfId="1" applyNumberFormat="1" applyFont="1" applyFill="1" applyBorder="1" applyAlignment="1">
      <alignment wrapText="1"/>
    </xf>
    <xf numFmtId="14" fontId="7" fillId="0" borderId="0" xfId="1" applyNumberFormat="1" applyFont="1" applyAlignment="1">
      <alignment horizontal="left"/>
    </xf>
    <xf numFmtId="0" fontId="7" fillId="0" borderId="1" xfId="1" applyFont="1" applyBorder="1" applyAlignment="1">
      <alignment vertical="center" wrapText="1"/>
    </xf>
    <xf numFmtId="0" fontId="7" fillId="2" borderId="1" xfId="1" applyFont="1" applyFill="1" applyBorder="1" applyAlignment="1">
      <alignment horizontal="left" vertical="top" wrapText="1"/>
    </xf>
    <xf numFmtId="0" fontId="7" fillId="2" borderId="7" xfId="1" applyFont="1" applyFill="1" applyBorder="1" applyAlignment="1">
      <alignment horizontal="left" vertical="top" wrapText="1"/>
    </xf>
    <xf numFmtId="0" fontId="8" fillId="0" borderId="13" xfId="1" applyFont="1" applyBorder="1" applyAlignment="1">
      <alignment horizontal="left" wrapText="1"/>
    </xf>
    <xf numFmtId="0" fontId="8" fillId="0" borderId="9" xfId="1" applyFont="1" applyBorder="1" applyAlignment="1">
      <alignment horizontal="left" wrapText="1"/>
    </xf>
    <xf numFmtId="0" fontId="8" fillId="0" borderId="5" xfId="1" applyFont="1" applyBorder="1" applyAlignment="1">
      <alignment horizontal="left" wrapText="1"/>
    </xf>
    <xf numFmtId="0" fontId="8" fillId="0" borderId="7" xfId="1" applyFont="1" applyBorder="1" applyAlignment="1">
      <alignment horizontal="center" wrapText="1"/>
    </xf>
    <xf numFmtId="0" fontId="8" fillId="0" borderId="6" xfId="1" applyFont="1" applyBorder="1" applyAlignment="1">
      <alignment horizontal="center" wrapText="1"/>
    </xf>
    <xf numFmtId="44" fontId="2" fillId="0" borderId="0" xfId="2" applyFont="1" applyAlignment="1">
      <alignment horizontal="left" vertical="top" wrapText="1"/>
    </xf>
    <xf numFmtId="0" fontId="12" fillId="0" borderId="0" xfId="1" applyFont="1" applyAlignment="1">
      <alignment horizontal="center" vertical="top" wrapText="1"/>
    </xf>
    <xf numFmtId="0" fontId="8" fillId="0" borderId="0" xfId="1" applyFont="1" applyBorder="1" applyAlignment="1">
      <alignment horizontal="center" vertical="top"/>
    </xf>
    <xf numFmtId="0" fontId="7" fillId="0" borderId="1" xfId="1" applyFont="1" applyBorder="1" applyAlignment="1">
      <alignment vertical="center" wrapText="1"/>
    </xf>
    <xf numFmtId="0" fontId="8" fillId="0" borderId="1" xfId="1" applyFont="1" applyBorder="1" applyAlignment="1">
      <alignment wrapText="1"/>
    </xf>
    <xf numFmtId="0" fontId="8" fillId="0" borderId="2" xfId="1" applyFont="1" applyBorder="1" applyAlignment="1">
      <alignment horizontal="left" wrapText="1"/>
    </xf>
    <xf numFmtId="0" fontId="7" fillId="2" borderId="6" xfId="1" applyFont="1" applyFill="1" applyBorder="1" applyAlignment="1">
      <alignment horizontal="left" vertical="top" wrapText="1"/>
    </xf>
    <xf numFmtId="0" fontId="1" fillId="0" borderId="0" xfId="1" applyFont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/>
    <xf numFmtId="0" fontId="1" fillId="0" borderId="0" xfId="1" applyFont="1" applyBorder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/>
    <xf numFmtId="0" fontId="1" fillId="2" borderId="0" xfId="1" applyFont="1" applyFill="1"/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7" fillId="2" borderId="1" xfId="0" applyFont="1" applyFill="1" applyBorder="1" applyAlignment="1">
      <alignment horizontal="left" wrapText="1"/>
    </xf>
    <xf numFmtId="0" fontId="7" fillId="2" borderId="11" xfId="0" applyFont="1" applyFill="1" applyBorder="1" applyAlignment="1">
      <alignment horizontal="left"/>
    </xf>
    <xf numFmtId="0" fontId="7" fillId="2" borderId="7" xfId="0" applyFont="1" applyFill="1" applyBorder="1" applyAlignment="1">
      <alignment wrapText="1"/>
    </xf>
    <xf numFmtId="0" fontId="7" fillId="2" borderId="6" xfId="0" applyFont="1" applyFill="1" applyBorder="1" applyAlignment="1">
      <alignment horizontal="left"/>
    </xf>
    <xf numFmtId="0" fontId="7" fillId="2" borderId="6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wrapText="1"/>
    </xf>
    <xf numFmtId="2" fontId="7" fillId="2" borderId="1" xfId="0" applyNumberFormat="1" applyFont="1" applyFill="1" applyBorder="1" applyAlignment="1">
      <alignment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vertical="top" wrapText="1"/>
    </xf>
    <xf numFmtId="0" fontId="7" fillId="2" borderId="11" xfId="0" applyFont="1" applyFill="1" applyBorder="1" applyAlignment="1">
      <alignment horizontal="left" wrapText="1"/>
    </xf>
    <xf numFmtId="0" fontId="7" fillId="2" borderId="11" xfId="0" applyFont="1" applyFill="1" applyBorder="1" applyAlignment="1">
      <alignment vertical="top" wrapText="1"/>
    </xf>
    <xf numFmtId="2" fontId="1" fillId="2" borderId="5" xfId="1" applyNumberFormat="1" applyFont="1" applyFill="1" applyBorder="1"/>
    <xf numFmtId="0" fontId="7" fillId="2" borderId="7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left" wrapText="1"/>
    </xf>
    <xf numFmtId="0" fontId="7" fillId="2" borderId="11" xfId="0" applyFont="1" applyFill="1" applyBorder="1" applyAlignment="1">
      <alignment horizontal="center" vertical="top" wrapText="1"/>
    </xf>
    <xf numFmtId="4" fontId="9" fillId="2" borderId="1" xfId="0" applyNumberFormat="1" applyFont="1" applyFill="1" applyBorder="1" applyAlignment="1">
      <alignment shrinkToFit="1"/>
    </xf>
    <xf numFmtId="0" fontId="7" fillId="2" borderId="11" xfId="0" applyFont="1" applyFill="1" applyBorder="1" applyAlignment="1">
      <alignment horizontal="left" vertical="top" wrapText="1"/>
    </xf>
    <xf numFmtId="0" fontId="7" fillId="2" borderId="5" xfId="0" applyFont="1" applyFill="1" applyBorder="1" applyAlignment="1"/>
    <xf numFmtId="0" fontId="7" fillId="2" borderId="2" xfId="0" applyFont="1" applyFill="1" applyBorder="1" applyAlignment="1"/>
    <xf numFmtId="0" fontId="7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 wrapText="1"/>
    </xf>
    <xf numFmtId="0" fontId="7" fillId="0" borderId="0" xfId="0" applyFont="1" applyAlignment="1">
      <alignment horizontal="left"/>
    </xf>
    <xf numFmtId="0" fontId="1" fillId="0" borderId="0" xfId="1" applyFont="1" applyAlignment="1">
      <alignment horizontal="left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TI176"/>
  <sheetViews>
    <sheetView tabSelected="1" topLeftCell="A4" zoomScale="85" zoomScaleNormal="85" workbookViewId="0">
      <pane xSplit="30930" ySplit="570" topLeftCell="AN114" activePane="bottomLeft"/>
      <selection activeCell="A16" sqref="A1:J1048576"/>
      <selection pane="topRight" activeCell="AN1" sqref="AN1:AV1048576"/>
      <selection pane="bottomLeft" activeCell="A141" sqref="A141"/>
      <selection pane="bottomRight" activeCell="AN60" sqref="AN60"/>
    </sheetView>
  </sheetViews>
  <sheetFormatPr defaultRowHeight="15"/>
  <cols>
    <col min="1" max="1" width="12.7109375" style="11" customWidth="1"/>
    <col min="2" max="2" width="53.5703125" style="25" customWidth="1"/>
    <col min="3" max="3" width="7.5703125" style="11" customWidth="1"/>
    <col min="4" max="4" width="19" style="26" customWidth="1"/>
    <col min="5" max="5" width="26.5703125" style="25" customWidth="1"/>
    <col min="6" max="6" width="23.85546875" style="25" customWidth="1"/>
    <col min="7" max="7" width="49.7109375" style="12" customWidth="1"/>
    <col min="8" max="10" width="9.140625" style="86"/>
    <col min="11" max="23" width="9.140625" style="1"/>
    <col min="24" max="24" width="26.5703125" style="1" customWidth="1"/>
    <col min="25" max="25" width="9.140625" style="1"/>
    <col min="26" max="26" width="9.85546875" style="1" bestFit="1" customWidth="1"/>
    <col min="27" max="180" width="9.140625" style="1"/>
    <col min="181" max="181" width="72.42578125" style="1" customWidth="1"/>
    <col min="182" max="182" width="13" style="1" customWidth="1"/>
    <col min="183" max="183" width="17.5703125" style="1" customWidth="1"/>
    <col min="184" max="197" width="12" style="1" customWidth="1"/>
    <col min="198" max="198" width="13.7109375" style="1" customWidth="1"/>
    <col min="199" max="201" width="12" style="1" customWidth="1"/>
    <col min="202" max="204" width="13" style="1" customWidth="1"/>
    <col min="205" max="205" width="9.42578125" style="1" customWidth="1"/>
    <col min="206" max="436" width="9.140625" style="1"/>
    <col min="437" max="437" width="72.42578125" style="1" customWidth="1"/>
    <col min="438" max="438" width="13" style="1" customWidth="1"/>
    <col min="439" max="439" width="17.5703125" style="1" customWidth="1"/>
    <col min="440" max="453" width="12" style="1" customWidth="1"/>
    <col min="454" max="454" width="13.7109375" style="1" customWidth="1"/>
    <col min="455" max="457" width="12" style="1" customWidth="1"/>
    <col min="458" max="460" width="13" style="1" customWidth="1"/>
    <col min="461" max="461" width="9.42578125" style="1" customWidth="1"/>
    <col min="462" max="692" width="9.140625" style="1"/>
    <col min="693" max="693" width="72.42578125" style="1" customWidth="1"/>
    <col min="694" max="694" width="13" style="1" customWidth="1"/>
    <col min="695" max="695" width="17.5703125" style="1" customWidth="1"/>
    <col min="696" max="709" width="12" style="1" customWidth="1"/>
    <col min="710" max="710" width="13.7109375" style="1" customWidth="1"/>
    <col min="711" max="713" width="12" style="1" customWidth="1"/>
    <col min="714" max="716" width="13" style="1" customWidth="1"/>
    <col min="717" max="717" width="9.42578125" style="1" customWidth="1"/>
    <col min="718" max="948" width="9.140625" style="1"/>
    <col min="949" max="949" width="72.42578125" style="1" customWidth="1"/>
    <col min="950" max="950" width="13" style="1" customWidth="1"/>
    <col min="951" max="951" width="17.5703125" style="1" customWidth="1"/>
    <col min="952" max="965" width="12" style="1" customWidth="1"/>
    <col min="966" max="966" width="13.7109375" style="1" customWidth="1"/>
    <col min="967" max="969" width="12" style="1" customWidth="1"/>
    <col min="970" max="972" width="13" style="1" customWidth="1"/>
    <col min="973" max="973" width="9.42578125" style="1" customWidth="1"/>
    <col min="974" max="1204" width="9.140625" style="1"/>
    <col min="1205" max="1205" width="72.42578125" style="1" customWidth="1"/>
    <col min="1206" max="1206" width="13" style="1" customWidth="1"/>
    <col min="1207" max="1207" width="17.5703125" style="1" customWidth="1"/>
    <col min="1208" max="1221" width="12" style="1" customWidth="1"/>
    <col min="1222" max="1222" width="13.7109375" style="1" customWidth="1"/>
    <col min="1223" max="1225" width="12" style="1" customWidth="1"/>
    <col min="1226" max="1228" width="13" style="1" customWidth="1"/>
    <col min="1229" max="1229" width="9.42578125" style="1" customWidth="1"/>
    <col min="1230" max="1460" width="9.140625" style="1"/>
    <col min="1461" max="1461" width="72.42578125" style="1" customWidth="1"/>
    <col min="1462" max="1462" width="13" style="1" customWidth="1"/>
    <col min="1463" max="1463" width="17.5703125" style="1" customWidth="1"/>
    <col min="1464" max="1477" width="12" style="1" customWidth="1"/>
    <col min="1478" max="1478" width="13.7109375" style="1" customWidth="1"/>
    <col min="1479" max="1481" width="12" style="1" customWidth="1"/>
    <col min="1482" max="1484" width="13" style="1" customWidth="1"/>
    <col min="1485" max="1485" width="9.42578125" style="1" customWidth="1"/>
    <col min="1486" max="1716" width="9.140625" style="1"/>
    <col min="1717" max="1717" width="72.42578125" style="1" customWidth="1"/>
    <col min="1718" max="1718" width="13" style="1" customWidth="1"/>
    <col min="1719" max="1719" width="17.5703125" style="1" customWidth="1"/>
    <col min="1720" max="1733" width="12" style="1" customWidth="1"/>
    <col min="1734" max="1734" width="13.7109375" style="1" customWidth="1"/>
    <col min="1735" max="1737" width="12" style="1" customWidth="1"/>
    <col min="1738" max="1740" width="13" style="1" customWidth="1"/>
    <col min="1741" max="1741" width="9.42578125" style="1" customWidth="1"/>
    <col min="1742" max="1972" width="9.140625" style="1"/>
    <col min="1973" max="1973" width="72.42578125" style="1" customWidth="1"/>
    <col min="1974" max="1974" width="13" style="1" customWidth="1"/>
    <col min="1975" max="1975" width="17.5703125" style="1" customWidth="1"/>
    <col min="1976" max="1989" width="12" style="1" customWidth="1"/>
    <col min="1990" max="1990" width="13.7109375" style="1" customWidth="1"/>
    <col min="1991" max="1993" width="12" style="1" customWidth="1"/>
    <col min="1994" max="1996" width="13" style="1" customWidth="1"/>
    <col min="1997" max="1997" width="9.42578125" style="1" customWidth="1"/>
    <col min="1998" max="2228" width="9.140625" style="1"/>
    <col min="2229" max="2229" width="72.42578125" style="1" customWidth="1"/>
    <col min="2230" max="2230" width="13" style="1" customWidth="1"/>
    <col min="2231" max="2231" width="17.5703125" style="1" customWidth="1"/>
    <col min="2232" max="2245" width="12" style="1" customWidth="1"/>
    <col min="2246" max="2246" width="13.7109375" style="1" customWidth="1"/>
    <col min="2247" max="2249" width="12" style="1" customWidth="1"/>
    <col min="2250" max="2252" width="13" style="1" customWidth="1"/>
    <col min="2253" max="2253" width="9.42578125" style="1" customWidth="1"/>
    <col min="2254" max="2484" width="9.140625" style="1"/>
    <col min="2485" max="2485" width="72.42578125" style="1" customWidth="1"/>
    <col min="2486" max="2486" width="13" style="1" customWidth="1"/>
    <col min="2487" max="2487" width="17.5703125" style="1" customWidth="1"/>
    <col min="2488" max="2501" width="12" style="1" customWidth="1"/>
    <col min="2502" max="2502" width="13.7109375" style="1" customWidth="1"/>
    <col min="2503" max="2505" width="12" style="1" customWidth="1"/>
    <col min="2506" max="2508" width="13" style="1" customWidth="1"/>
    <col min="2509" max="2509" width="9.42578125" style="1" customWidth="1"/>
    <col min="2510" max="2740" width="9.140625" style="1"/>
    <col min="2741" max="2741" width="72.42578125" style="1" customWidth="1"/>
    <col min="2742" max="2742" width="13" style="1" customWidth="1"/>
    <col min="2743" max="2743" width="17.5703125" style="1" customWidth="1"/>
    <col min="2744" max="2757" width="12" style="1" customWidth="1"/>
    <col min="2758" max="2758" width="13.7109375" style="1" customWidth="1"/>
    <col min="2759" max="2761" width="12" style="1" customWidth="1"/>
    <col min="2762" max="2764" width="13" style="1" customWidth="1"/>
    <col min="2765" max="2765" width="9.42578125" style="1" customWidth="1"/>
    <col min="2766" max="2996" width="9.140625" style="1"/>
    <col min="2997" max="2997" width="72.42578125" style="1" customWidth="1"/>
    <col min="2998" max="2998" width="13" style="1" customWidth="1"/>
    <col min="2999" max="2999" width="17.5703125" style="1" customWidth="1"/>
    <col min="3000" max="3013" width="12" style="1" customWidth="1"/>
    <col min="3014" max="3014" width="13.7109375" style="1" customWidth="1"/>
    <col min="3015" max="3017" width="12" style="1" customWidth="1"/>
    <col min="3018" max="3020" width="13" style="1" customWidth="1"/>
    <col min="3021" max="3021" width="9.42578125" style="1" customWidth="1"/>
    <col min="3022" max="3252" width="9.140625" style="1"/>
    <col min="3253" max="3253" width="72.42578125" style="1" customWidth="1"/>
    <col min="3254" max="3254" width="13" style="1" customWidth="1"/>
    <col min="3255" max="3255" width="17.5703125" style="1" customWidth="1"/>
    <col min="3256" max="3269" width="12" style="1" customWidth="1"/>
    <col min="3270" max="3270" width="13.7109375" style="1" customWidth="1"/>
    <col min="3271" max="3273" width="12" style="1" customWidth="1"/>
    <col min="3274" max="3276" width="13" style="1" customWidth="1"/>
    <col min="3277" max="3277" width="9.42578125" style="1" customWidth="1"/>
    <col min="3278" max="3508" width="9.140625" style="1"/>
    <col min="3509" max="3509" width="72.42578125" style="1" customWidth="1"/>
    <col min="3510" max="3510" width="13" style="1" customWidth="1"/>
    <col min="3511" max="3511" width="17.5703125" style="1" customWidth="1"/>
    <col min="3512" max="3525" width="12" style="1" customWidth="1"/>
    <col min="3526" max="3526" width="13.7109375" style="1" customWidth="1"/>
    <col min="3527" max="3529" width="12" style="1" customWidth="1"/>
    <col min="3530" max="3532" width="13" style="1" customWidth="1"/>
    <col min="3533" max="3533" width="9.42578125" style="1" customWidth="1"/>
    <col min="3534" max="3764" width="9.140625" style="1"/>
    <col min="3765" max="3765" width="72.42578125" style="1" customWidth="1"/>
    <col min="3766" max="3766" width="13" style="1" customWidth="1"/>
    <col min="3767" max="3767" width="17.5703125" style="1" customWidth="1"/>
    <col min="3768" max="3781" width="12" style="1" customWidth="1"/>
    <col min="3782" max="3782" width="13.7109375" style="1" customWidth="1"/>
    <col min="3783" max="3785" width="12" style="1" customWidth="1"/>
    <col min="3786" max="3788" width="13" style="1" customWidth="1"/>
    <col min="3789" max="3789" width="9.42578125" style="1" customWidth="1"/>
    <col min="3790" max="4020" width="9.140625" style="1"/>
    <col min="4021" max="4021" width="72.42578125" style="1" customWidth="1"/>
    <col min="4022" max="4022" width="13" style="1" customWidth="1"/>
    <col min="4023" max="4023" width="17.5703125" style="1" customWidth="1"/>
    <col min="4024" max="4037" width="12" style="1" customWidth="1"/>
    <col min="4038" max="4038" width="13.7109375" style="1" customWidth="1"/>
    <col min="4039" max="4041" width="12" style="1" customWidth="1"/>
    <col min="4042" max="4044" width="13" style="1" customWidth="1"/>
    <col min="4045" max="4045" width="9.42578125" style="1" customWidth="1"/>
    <col min="4046" max="4276" width="9.140625" style="1"/>
    <col min="4277" max="4277" width="72.42578125" style="1" customWidth="1"/>
    <col min="4278" max="4278" width="13" style="1" customWidth="1"/>
    <col min="4279" max="4279" width="17.5703125" style="1" customWidth="1"/>
    <col min="4280" max="4293" width="12" style="1" customWidth="1"/>
    <col min="4294" max="4294" width="13.7109375" style="1" customWidth="1"/>
    <col min="4295" max="4297" width="12" style="1" customWidth="1"/>
    <col min="4298" max="4300" width="13" style="1" customWidth="1"/>
    <col min="4301" max="4301" width="9.42578125" style="1" customWidth="1"/>
    <col min="4302" max="4532" width="9.140625" style="1"/>
    <col min="4533" max="4533" width="72.42578125" style="1" customWidth="1"/>
    <col min="4534" max="4534" width="13" style="1" customWidth="1"/>
    <col min="4535" max="4535" width="17.5703125" style="1" customWidth="1"/>
    <col min="4536" max="4549" width="12" style="1" customWidth="1"/>
    <col min="4550" max="4550" width="13.7109375" style="1" customWidth="1"/>
    <col min="4551" max="4553" width="12" style="1" customWidth="1"/>
    <col min="4554" max="4556" width="13" style="1" customWidth="1"/>
    <col min="4557" max="4557" width="9.42578125" style="1" customWidth="1"/>
    <col min="4558" max="4788" width="9.140625" style="1"/>
    <col min="4789" max="4789" width="72.42578125" style="1" customWidth="1"/>
    <col min="4790" max="4790" width="13" style="1" customWidth="1"/>
    <col min="4791" max="4791" width="17.5703125" style="1" customWidth="1"/>
    <col min="4792" max="4805" width="12" style="1" customWidth="1"/>
    <col min="4806" max="4806" width="13.7109375" style="1" customWidth="1"/>
    <col min="4807" max="4809" width="12" style="1" customWidth="1"/>
    <col min="4810" max="4812" width="13" style="1" customWidth="1"/>
    <col min="4813" max="4813" width="9.42578125" style="1" customWidth="1"/>
    <col min="4814" max="5044" width="9.140625" style="1"/>
    <col min="5045" max="5045" width="72.42578125" style="1" customWidth="1"/>
    <col min="5046" max="5046" width="13" style="1" customWidth="1"/>
    <col min="5047" max="5047" width="17.5703125" style="1" customWidth="1"/>
    <col min="5048" max="5061" width="12" style="1" customWidth="1"/>
    <col min="5062" max="5062" width="13.7109375" style="1" customWidth="1"/>
    <col min="5063" max="5065" width="12" style="1" customWidth="1"/>
    <col min="5066" max="5068" width="13" style="1" customWidth="1"/>
    <col min="5069" max="5069" width="9.42578125" style="1" customWidth="1"/>
    <col min="5070" max="5300" width="9.140625" style="1"/>
    <col min="5301" max="5301" width="72.42578125" style="1" customWidth="1"/>
    <col min="5302" max="5302" width="13" style="1" customWidth="1"/>
    <col min="5303" max="5303" width="17.5703125" style="1" customWidth="1"/>
    <col min="5304" max="5317" width="12" style="1" customWidth="1"/>
    <col min="5318" max="5318" width="13.7109375" style="1" customWidth="1"/>
    <col min="5319" max="5321" width="12" style="1" customWidth="1"/>
    <col min="5322" max="5324" width="13" style="1" customWidth="1"/>
    <col min="5325" max="5325" width="9.42578125" style="1" customWidth="1"/>
    <col min="5326" max="5556" width="9.140625" style="1"/>
    <col min="5557" max="5557" width="72.42578125" style="1" customWidth="1"/>
    <col min="5558" max="5558" width="13" style="1" customWidth="1"/>
    <col min="5559" max="5559" width="17.5703125" style="1" customWidth="1"/>
    <col min="5560" max="5573" width="12" style="1" customWidth="1"/>
    <col min="5574" max="5574" width="13.7109375" style="1" customWidth="1"/>
    <col min="5575" max="5577" width="12" style="1" customWidth="1"/>
    <col min="5578" max="5580" width="13" style="1" customWidth="1"/>
    <col min="5581" max="5581" width="9.42578125" style="1" customWidth="1"/>
    <col min="5582" max="5812" width="9.140625" style="1"/>
    <col min="5813" max="5813" width="72.42578125" style="1" customWidth="1"/>
    <col min="5814" max="5814" width="13" style="1" customWidth="1"/>
    <col min="5815" max="5815" width="17.5703125" style="1" customWidth="1"/>
    <col min="5816" max="5829" width="12" style="1" customWidth="1"/>
    <col min="5830" max="5830" width="13.7109375" style="1" customWidth="1"/>
    <col min="5831" max="5833" width="12" style="1" customWidth="1"/>
    <col min="5834" max="5836" width="13" style="1" customWidth="1"/>
    <col min="5837" max="5837" width="9.42578125" style="1" customWidth="1"/>
    <col min="5838" max="6068" width="9.140625" style="1"/>
    <col min="6069" max="6069" width="72.42578125" style="1" customWidth="1"/>
    <col min="6070" max="6070" width="13" style="1" customWidth="1"/>
    <col min="6071" max="6071" width="17.5703125" style="1" customWidth="1"/>
    <col min="6072" max="6085" width="12" style="1" customWidth="1"/>
    <col min="6086" max="6086" width="13.7109375" style="1" customWidth="1"/>
    <col min="6087" max="6089" width="12" style="1" customWidth="1"/>
    <col min="6090" max="6092" width="13" style="1" customWidth="1"/>
    <col min="6093" max="6093" width="9.42578125" style="1" customWidth="1"/>
    <col min="6094" max="6324" width="9.140625" style="1"/>
    <col min="6325" max="6325" width="72.42578125" style="1" customWidth="1"/>
    <col min="6326" max="6326" width="13" style="1" customWidth="1"/>
    <col min="6327" max="6327" width="17.5703125" style="1" customWidth="1"/>
    <col min="6328" max="6341" width="12" style="1" customWidth="1"/>
    <col min="6342" max="6342" width="13.7109375" style="1" customWidth="1"/>
    <col min="6343" max="6345" width="12" style="1" customWidth="1"/>
    <col min="6346" max="6348" width="13" style="1" customWidth="1"/>
    <col min="6349" max="6349" width="9.42578125" style="1" customWidth="1"/>
    <col min="6350" max="6580" width="9.140625" style="1"/>
    <col min="6581" max="6581" width="72.42578125" style="1" customWidth="1"/>
    <col min="6582" max="6582" width="13" style="1" customWidth="1"/>
    <col min="6583" max="6583" width="17.5703125" style="1" customWidth="1"/>
    <col min="6584" max="6597" width="12" style="1" customWidth="1"/>
    <col min="6598" max="6598" width="13.7109375" style="1" customWidth="1"/>
    <col min="6599" max="6601" width="12" style="1" customWidth="1"/>
    <col min="6602" max="6604" width="13" style="1" customWidth="1"/>
    <col min="6605" max="6605" width="9.42578125" style="1" customWidth="1"/>
    <col min="6606" max="6836" width="9.140625" style="1"/>
    <col min="6837" max="6837" width="72.42578125" style="1" customWidth="1"/>
    <col min="6838" max="6838" width="13" style="1" customWidth="1"/>
    <col min="6839" max="6839" width="17.5703125" style="1" customWidth="1"/>
    <col min="6840" max="6853" width="12" style="1" customWidth="1"/>
    <col min="6854" max="6854" width="13.7109375" style="1" customWidth="1"/>
    <col min="6855" max="6857" width="12" style="1" customWidth="1"/>
    <col min="6858" max="6860" width="13" style="1" customWidth="1"/>
    <col min="6861" max="6861" width="9.42578125" style="1" customWidth="1"/>
    <col min="6862" max="7092" width="9.140625" style="1"/>
    <col min="7093" max="7093" width="72.42578125" style="1" customWidth="1"/>
    <col min="7094" max="7094" width="13" style="1" customWidth="1"/>
    <col min="7095" max="7095" width="17.5703125" style="1" customWidth="1"/>
    <col min="7096" max="7109" width="12" style="1" customWidth="1"/>
    <col min="7110" max="7110" width="13.7109375" style="1" customWidth="1"/>
    <col min="7111" max="7113" width="12" style="1" customWidth="1"/>
    <col min="7114" max="7116" width="13" style="1" customWidth="1"/>
    <col min="7117" max="7117" width="9.42578125" style="1" customWidth="1"/>
    <col min="7118" max="7348" width="9.140625" style="1"/>
    <col min="7349" max="7349" width="72.42578125" style="1" customWidth="1"/>
    <col min="7350" max="7350" width="13" style="1" customWidth="1"/>
    <col min="7351" max="7351" width="17.5703125" style="1" customWidth="1"/>
    <col min="7352" max="7365" width="12" style="1" customWidth="1"/>
    <col min="7366" max="7366" width="13.7109375" style="1" customWidth="1"/>
    <col min="7367" max="7369" width="12" style="1" customWidth="1"/>
    <col min="7370" max="7372" width="13" style="1" customWidth="1"/>
    <col min="7373" max="7373" width="9.42578125" style="1" customWidth="1"/>
    <col min="7374" max="7604" width="9.140625" style="1"/>
    <col min="7605" max="7605" width="72.42578125" style="1" customWidth="1"/>
    <col min="7606" max="7606" width="13" style="1" customWidth="1"/>
    <col min="7607" max="7607" width="17.5703125" style="1" customWidth="1"/>
    <col min="7608" max="7621" width="12" style="1" customWidth="1"/>
    <col min="7622" max="7622" width="13.7109375" style="1" customWidth="1"/>
    <col min="7623" max="7625" width="12" style="1" customWidth="1"/>
    <col min="7626" max="7628" width="13" style="1" customWidth="1"/>
    <col min="7629" max="7629" width="9.42578125" style="1" customWidth="1"/>
    <col min="7630" max="7860" width="9.140625" style="1"/>
    <col min="7861" max="7861" width="72.42578125" style="1" customWidth="1"/>
    <col min="7862" max="7862" width="13" style="1" customWidth="1"/>
    <col min="7863" max="7863" width="17.5703125" style="1" customWidth="1"/>
    <col min="7864" max="7877" width="12" style="1" customWidth="1"/>
    <col min="7878" max="7878" width="13.7109375" style="1" customWidth="1"/>
    <col min="7879" max="7881" width="12" style="1" customWidth="1"/>
    <col min="7882" max="7884" width="13" style="1" customWidth="1"/>
    <col min="7885" max="7885" width="9.42578125" style="1" customWidth="1"/>
    <col min="7886" max="8116" width="9.140625" style="1"/>
    <col min="8117" max="8117" width="72.42578125" style="1" customWidth="1"/>
    <col min="8118" max="8118" width="13" style="1" customWidth="1"/>
    <col min="8119" max="8119" width="17.5703125" style="1" customWidth="1"/>
    <col min="8120" max="8133" width="12" style="1" customWidth="1"/>
    <col min="8134" max="8134" width="13.7109375" style="1" customWidth="1"/>
    <col min="8135" max="8137" width="12" style="1" customWidth="1"/>
    <col min="8138" max="8140" width="13" style="1" customWidth="1"/>
    <col min="8141" max="8141" width="9.42578125" style="1" customWidth="1"/>
    <col min="8142" max="8372" width="9.140625" style="1"/>
    <col min="8373" max="8373" width="72.42578125" style="1" customWidth="1"/>
    <col min="8374" max="8374" width="13" style="1" customWidth="1"/>
    <col min="8375" max="8375" width="17.5703125" style="1" customWidth="1"/>
    <col min="8376" max="8389" width="12" style="1" customWidth="1"/>
    <col min="8390" max="8390" width="13.7109375" style="1" customWidth="1"/>
    <col min="8391" max="8393" width="12" style="1" customWidth="1"/>
    <col min="8394" max="8396" width="13" style="1" customWidth="1"/>
    <col min="8397" max="8397" width="9.42578125" style="1" customWidth="1"/>
    <col min="8398" max="8628" width="9.140625" style="1"/>
    <col min="8629" max="8629" width="72.42578125" style="1" customWidth="1"/>
    <col min="8630" max="8630" width="13" style="1" customWidth="1"/>
    <col min="8631" max="8631" width="17.5703125" style="1" customWidth="1"/>
    <col min="8632" max="8645" width="12" style="1" customWidth="1"/>
    <col min="8646" max="8646" width="13.7109375" style="1" customWidth="1"/>
    <col min="8647" max="8649" width="12" style="1" customWidth="1"/>
    <col min="8650" max="8652" width="13" style="1" customWidth="1"/>
    <col min="8653" max="8653" width="9.42578125" style="1" customWidth="1"/>
    <col min="8654" max="8884" width="9.140625" style="1"/>
    <col min="8885" max="8885" width="72.42578125" style="1" customWidth="1"/>
    <col min="8886" max="8886" width="13" style="1" customWidth="1"/>
    <col min="8887" max="8887" width="17.5703125" style="1" customWidth="1"/>
    <col min="8888" max="8901" width="12" style="1" customWidth="1"/>
    <col min="8902" max="8902" width="13.7109375" style="1" customWidth="1"/>
    <col min="8903" max="8905" width="12" style="1" customWidth="1"/>
    <col min="8906" max="8908" width="13" style="1" customWidth="1"/>
    <col min="8909" max="8909" width="9.42578125" style="1" customWidth="1"/>
    <col min="8910" max="9140" width="9.140625" style="1"/>
    <col min="9141" max="9141" width="72.42578125" style="1" customWidth="1"/>
    <col min="9142" max="9142" width="13" style="1" customWidth="1"/>
    <col min="9143" max="9143" width="17.5703125" style="1" customWidth="1"/>
    <col min="9144" max="9157" width="12" style="1" customWidth="1"/>
    <col min="9158" max="9158" width="13.7109375" style="1" customWidth="1"/>
    <col min="9159" max="9161" width="12" style="1" customWidth="1"/>
    <col min="9162" max="9164" width="13" style="1" customWidth="1"/>
    <col min="9165" max="9165" width="9.42578125" style="1" customWidth="1"/>
    <col min="9166" max="9396" width="9.140625" style="1"/>
    <col min="9397" max="9397" width="72.42578125" style="1" customWidth="1"/>
    <col min="9398" max="9398" width="13" style="1" customWidth="1"/>
    <col min="9399" max="9399" width="17.5703125" style="1" customWidth="1"/>
    <col min="9400" max="9413" width="12" style="1" customWidth="1"/>
    <col min="9414" max="9414" width="13.7109375" style="1" customWidth="1"/>
    <col min="9415" max="9417" width="12" style="1" customWidth="1"/>
    <col min="9418" max="9420" width="13" style="1" customWidth="1"/>
    <col min="9421" max="9421" width="9.42578125" style="1" customWidth="1"/>
    <col min="9422" max="9652" width="9.140625" style="1"/>
    <col min="9653" max="9653" width="72.42578125" style="1" customWidth="1"/>
    <col min="9654" max="9654" width="13" style="1" customWidth="1"/>
    <col min="9655" max="9655" width="17.5703125" style="1" customWidth="1"/>
    <col min="9656" max="9669" width="12" style="1" customWidth="1"/>
    <col min="9670" max="9670" width="13.7109375" style="1" customWidth="1"/>
    <col min="9671" max="9673" width="12" style="1" customWidth="1"/>
    <col min="9674" max="9676" width="13" style="1" customWidth="1"/>
    <col min="9677" max="9677" width="9.42578125" style="1" customWidth="1"/>
    <col min="9678" max="9908" width="9.140625" style="1"/>
    <col min="9909" max="9909" width="72.42578125" style="1" customWidth="1"/>
    <col min="9910" max="9910" width="13" style="1" customWidth="1"/>
    <col min="9911" max="9911" width="17.5703125" style="1" customWidth="1"/>
    <col min="9912" max="9925" width="12" style="1" customWidth="1"/>
    <col min="9926" max="9926" width="13.7109375" style="1" customWidth="1"/>
    <col min="9927" max="9929" width="12" style="1" customWidth="1"/>
    <col min="9930" max="9932" width="13" style="1" customWidth="1"/>
    <col min="9933" max="9933" width="9.42578125" style="1" customWidth="1"/>
    <col min="9934" max="10164" width="9.140625" style="1"/>
    <col min="10165" max="10165" width="72.42578125" style="1" customWidth="1"/>
    <col min="10166" max="10166" width="13" style="1" customWidth="1"/>
    <col min="10167" max="10167" width="17.5703125" style="1" customWidth="1"/>
    <col min="10168" max="10181" width="12" style="1" customWidth="1"/>
    <col min="10182" max="10182" width="13.7109375" style="1" customWidth="1"/>
    <col min="10183" max="10185" width="12" style="1" customWidth="1"/>
    <col min="10186" max="10188" width="13" style="1" customWidth="1"/>
    <col min="10189" max="10189" width="9.42578125" style="1" customWidth="1"/>
    <col min="10190" max="10420" width="9.140625" style="1"/>
    <col min="10421" max="10421" width="72.42578125" style="1" customWidth="1"/>
    <col min="10422" max="10422" width="13" style="1" customWidth="1"/>
    <col min="10423" max="10423" width="17.5703125" style="1" customWidth="1"/>
    <col min="10424" max="10437" width="12" style="1" customWidth="1"/>
    <col min="10438" max="10438" width="13.7109375" style="1" customWidth="1"/>
    <col min="10439" max="10441" width="12" style="1" customWidth="1"/>
    <col min="10442" max="10444" width="13" style="1" customWidth="1"/>
    <col min="10445" max="10445" width="9.42578125" style="1" customWidth="1"/>
    <col min="10446" max="10676" width="9.140625" style="1"/>
    <col min="10677" max="10677" width="72.42578125" style="1" customWidth="1"/>
    <col min="10678" max="10678" width="13" style="1" customWidth="1"/>
    <col min="10679" max="10679" width="17.5703125" style="1" customWidth="1"/>
    <col min="10680" max="10693" width="12" style="1" customWidth="1"/>
    <col min="10694" max="10694" width="13.7109375" style="1" customWidth="1"/>
    <col min="10695" max="10697" width="12" style="1" customWidth="1"/>
    <col min="10698" max="10700" width="13" style="1" customWidth="1"/>
    <col min="10701" max="10701" width="9.42578125" style="1" customWidth="1"/>
    <col min="10702" max="10932" width="9.140625" style="1"/>
    <col min="10933" max="10933" width="72.42578125" style="1" customWidth="1"/>
    <col min="10934" max="10934" width="13" style="1" customWidth="1"/>
    <col min="10935" max="10935" width="17.5703125" style="1" customWidth="1"/>
    <col min="10936" max="10949" width="12" style="1" customWidth="1"/>
    <col min="10950" max="10950" width="13.7109375" style="1" customWidth="1"/>
    <col min="10951" max="10953" width="12" style="1" customWidth="1"/>
    <col min="10954" max="10956" width="13" style="1" customWidth="1"/>
    <col min="10957" max="10957" width="9.42578125" style="1" customWidth="1"/>
    <col min="10958" max="11188" width="9.140625" style="1"/>
    <col min="11189" max="11189" width="72.42578125" style="1" customWidth="1"/>
    <col min="11190" max="11190" width="13" style="1" customWidth="1"/>
    <col min="11191" max="11191" width="17.5703125" style="1" customWidth="1"/>
    <col min="11192" max="11205" width="12" style="1" customWidth="1"/>
    <col min="11206" max="11206" width="13.7109375" style="1" customWidth="1"/>
    <col min="11207" max="11209" width="12" style="1" customWidth="1"/>
    <col min="11210" max="11212" width="13" style="1" customWidth="1"/>
    <col min="11213" max="11213" width="9.42578125" style="1" customWidth="1"/>
    <col min="11214" max="11444" width="9.140625" style="1"/>
    <col min="11445" max="11445" width="72.42578125" style="1" customWidth="1"/>
    <col min="11446" max="11446" width="13" style="1" customWidth="1"/>
    <col min="11447" max="11447" width="17.5703125" style="1" customWidth="1"/>
    <col min="11448" max="11461" width="12" style="1" customWidth="1"/>
    <col min="11462" max="11462" width="13.7109375" style="1" customWidth="1"/>
    <col min="11463" max="11465" width="12" style="1" customWidth="1"/>
    <col min="11466" max="11468" width="13" style="1" customWidth="1"/>
    <col min="11469" max="11469" width="9.42578125" style="1" customWidth="1"/>
    <col min="11470" max="11700" width="9.140625" style="1"/>
    <col min="11701" max="11701" width="72.42578125" style="1" customWidth="1"/>
    <col min="11702" max="11702" width="13" style="1" customWidth="1"/>
    <col min="11703" max="11703" width="17.5703125" style="1" customWidth="1"/>
    <col min="11704" max="11717" width="12" style="1" customWidth="1"/>
    <col min="11718" max="11718" width="13.7109375" style="1" customWidth="1"/>
    <col min="11719" max="11721" width="12" style="1" customWidth="1"/>
    <col min="11722" max="11724" width="13" style="1" customWidth="1"/>
    <col min="11725" max="11725" width="9.42578125" style="1" customWidth="1"/>
    <col min="11726" max="11956" width="9.140625" style="1"/>
    <col min="11957" max="11957" width="72.42578125" style="1" customWidth="1"/>
    <col min="11958" max="11958" width="13" style="1" customWidth="1"/>
    <col min="11959" max="11959" width="17.5703125" style="1" customWidth="1"/>
    <col min="11960" max="11973" width="12" style="1" customWidth="1"/>
    <col min="11974" max="11974" width="13.7109375" style="1" customWidth="1"/>
    <col min="11975" max="11977" width="12" style="1" customWidth="1"/>
    <col min="11978" max="11980" width="13" style="1" customWidth="1"/>
    <col min="11981" max="11981" width="9.42578125" style="1" customWidth="1"/>
    <col min="11982" max="12212" width="9.140625" style="1"/>
    <col min="12213" max="12213" width="72.42578125" style="1" customWidth="1"/>
    <col min="12214" max="12214" width="13" style="1" customWidth="1"/>
    <col min="12215" max="12215" width="17.5703125" style="1" customWidth="1"/>
    <col min="12216" max="12229" width="12" style="1" customWidth="1"/>
    <col min="12230" max="12230" width="13.7109375" style="1" customWidth="1"/>
    <col min="12231" max="12233" width="12" style="1" customWidth="1"/>
    <col min="12234" max="12236" width="13" style="1" customWidth="1"/>
    <col min="12237" max="12237" width="9.42578125" style="1" customWidth="1"/>
    <col min="12238" max="12468" width="9.140625" style="1"/>
    <col min="12469" max="12469" width="72.42578125" style="1" customWidth="1"/>
    <col min="12470" max="12470" width="13" style="1" customWidth="1"/>
    <col min="12471" max="12471" width="17.5703125" style="1" customWidth="1"/>
    <col min="12472" max="12485" width="12" style="1" customWidth="1"/>
    <col min="12486" max="12486" width="13.7109375" style="1" customWidth="1"/>
    <col min="12487" max="12489" width="12" style="1" customWidth="1"/>
    <col min="12490" max="12492" width="13" style="1" customWidth="1"/>
    <col min="12493" max="12493" width="9.42578125" style="1" customWidth="1"/>
    <col min="12494" max="12724" width="9.140625" style="1"/>
    <col min="12725" max="12725" width="72.42578125" style="1" customWidth="1"/>
    <col min="12726" max="12726" width="13" style="1" customWidth="1"/>
    <col min="12727" max="12727" width="17.5703125" style="1" customWidth="1"/>
    <col min="12728" max="12741" width="12" style="1" customWidth="1"/>
    <col min="12742" max="12742" width="13.7109375" style="1" customWidth="1"/>
    <col min="12743" max="12745" width="12" style="1" customWidth="1"/>
    <col min="12746" max="12748" width="13" style="1" customWidth="1"/>
    <col min="12749" max="12749" width="9.42578125" style="1" customWidth="1"/>
    <col min="12750" max="12980" width="9.140625" style="1"/>
    <col min="12981" max="12981" width="72.42578125" style="1" customWidth="1"/>
    <col min="12982" max="12982" width="13" style="1" customWidth="1"/>
    <col min="12983" max="12983" width="17.5703125" style="1" customWidth="1"/>
    <col min="12984" max="12997" width="12" style="1" customWidth="1"/>
    <col min="12998" max="12998" width="13.7109375" style="1" customWidth="1"/>
    <col min="12999" max="13001" width="12" style="1" customWidth="1"/>
    <col min="13002" max="13004" width="13" style="1" customWidth="1"/>
    <col min="13005" max="13005" width="9.42578125" style="1" customWidth="1"/>
    <col min="13006" max="13236" width="9.140625" style="1"/>
    <col min="13237" max="13237" width="72.42578125" style="1" customWidth="1"/>
    <col min="13238" max="13238" width="13" style="1" customWidth="1"/>
    <col min="13239" max="13239" width="17.5703125" style="1" customWidth="1"/>
    <col min="13240" max="13253" width="12" style="1" customWidth="1"/>
    <col min="13254" max="13254" width="13.7109375" style="1" customWidth="1"/>
    <col min="13255" max="13257" width="12" style="1" customWidth="1"/>
    <col min="13258" max="13260" width="13" style="1" customWidth="1"/>
    <col min="13261" max="13261" width="9.42578125" style="1" customWidth="1"/>
    <col min="13262" max="13492" width="9.140625" style="1"/>
    <col min="13493" max="13493" width="72.42578125" style="1" customWidth="1"/>
    <col min="13494" max="13494" width="13" style="1" customWidth="1"/>
    <col min="13495" max="13495" width="17.5703125" style="1" customWidth="1"/>
    <col min="13496" max="13509" width="12" style="1" customWidth="1"/>
    <col min="13510" max="13510" width="13.7109375" style="1" customWidth="1"/>
    <col min="13511" max="13513" width="12" style="1" customWidth="1"/>
    <col min="13514" max="13516" width="13" style="1" customWidth="1"/>
    <col min="13517" max="13517" width="9.42578125" style="1" customWidth="1"/>
    <col min="13518" max="13748" width="9.140625" style="1"/>
    <col min="13749" max="13749" width="72.42578125" style="1" customWidth="1"/>
    <col min="13750" max="13750" width="13" style="1" customWidth="1"/>
    <col min="13751" max="13751" width="17.5703125" style="1" customWidth="1"/>
    <col min="13752" max="13765" width="12" style="1" customWidth="1"/>
    <col min="13766" max="13766" width="13.7109375" style="1" customWidth="1"/>
    <col min="13767" max="13769" width="12" style="1" customWidth="1"/>
    <col min="13770" max="13772" width="13" style="1" customWidth="1"/>
    <col min="13773" max="13773" width="9.42578125" style="1" customWidth="1"/>
    <col min="13774" max="14004" width="9.140625" style="1"/>
    <col min="14005" max="14005" width="72.42578125" style="1" customWidth="1"/>
    <col min="14006" max="14006" width="13" style="1" customWidth="1"/>
    <col min="14007" max="14007" width="17.5703125" style="1" customWidth="1"/>
    <col min="14008" max="14021" width="12" style="1" customWidth="1"/>
    <col min="14022" max="14022" width="13.7109375" style="1" customWidth="1"/>
    <col min="14023" max="14025" width="12" style="1" customWidth="1"/>
    <col min="14026" max="14028" width="13" style="1" customWidth="1"/>
    <col min="14029" max="14029" width="9.42578125" style="1" customWidth="1"/>
    <col min="14030" max="14260" width="9.140625" style="1"/>
    <col min="14261" max="14261" width="72.42578125" style="1" customWidth="1"/>
    <col min="14262" max="14262" width="13" style="1" customWidth="1"/>
    <col min="14263" max="14263" width="17.5703125" style="1" customWidth="1"/>
    <col min="14264" max="14277" width="12" style="1" customWidth="1"/>
    <col min="14278" max="14278" width="13.7109375" style="1" customWidth="1"/>
    <col min="14279" max="14281" width="12" style="1" customWidth="1"/>
    <col min="14282" max="14284" width="13" style="1" customWidth="1"/>
    <col min="14285" max="14285" width="9.42578125" style="1" customWidth="1"/>
    <col min="14286" max="14516" width="9.140625" style="1"/>
    <col min="14517" max="14517" width="72.42578125" style="1" customWidth="1"/>
    <col min="14518" max="14518" width="13" style="1" customWidth="1"/>
    <col min="14519" max="14519" width="17.5703125" style="1" customWidth="1"/>
    <col min="14520" max="14533" width="12" style="1" customWidth="1"/>
    <col min="14534" max="14534" width="13.7109375" style="1" customWidth="1"/>
    <col min="14535" max="14537" width="12" style="1" customWidth="1"/>
    <col min="14538" max="14540" width="13" style="1" customWidth="1"/>
    <col min="14541" max="14541" width="9.42578125" style="1" customWidth="1"/>
    <col min="14542" max="14772" width="9.140625" style="1"/>
    <col min="14773" max="14773" width="72.42578125" style="1" customWidth="1"/>
    <col min="14774" max="14774" width="13" style="1" customWidth="1"/>
    <col min="14775" max="14775" width="17.5703125" style="1" customWidth="1"/>
    <col min="14776" max="14789" width="12" style="1" customWidth="1"/>
    <col min="14790" max="14790" width="13.7109375" style="1" customWidth="1"/>
    <col min="14791" max="14793" width="12" style="1" customWidth="1"/>
    <col min="14794" max="14796" width="13" style="1" customWidth="1"/>
    <col min="14797" max="14797" width="9.42578125" style="1" customWidth="1"/>
    <col min="14798" max="15028" width="9.140625" style="1"/>
    <col min="15029" max="15029" width="72.42578125" style="1" customWidth="1"/>
    <col min="15030" max="15030" width="13" style="1" customWidth="1"/>
    <col min="15031" max="15031" width="17.5703125" style="1" customWidth="1"/>
    <col min="15032" max="15045" width="12" style="1" customWidth="1"/>
    <col min="15046" max="15046" width="13.7109375" style="1" customWidth="1"/>
    <col min="15047" max="15049" width="12" style="1" customWidth="1"/>
    <col min="15050" max="15052" width="13" style="1" customWidth="1"/>
    <col min="15053" max="15053" width="9.42578125" style="1" customWidth="1"/>
    <col min="15054" max="15284" width="9.140625" style="1"/>
    <col min="15285" max="15285" width="72.42578125" style="1" customWidth="1"/>
    <col min="15286" max="15286" width="13" style="1" customWidth="1"/>
    <col min="15287" max="15287" width="17.5703125" style="1" customWidth="1"/>
    <col min="15288" max="15301" width="12" style="1" customWidth="1"/>
    <col min="15302" max="15302" width="13.7109375" style="1" customWidth="1"/>
    <col min="15303" max="15305" width="12" style="1" customWidth="1"/>
    <col min="15306" max="15308" width="13" style="1" customWidth="1"/>
    <col min="15309" max="15309" width="9.42578125" style="1" customWidth="1"/>
    <col min="15310" max="15540" width="9.140625" style="1"/>
    <col min="15541" max="15541" width="72.42578125" style="1" customWidth="1"/>
    <col min="15542" max="15542" width="13" style="1" customWidth="1"/>
    <col min="15543" max="15543" width="17.5703125" style="1" customWidth="1"/>
    <col min="15544" max="15557" width="12" style="1" customWidth="1"/>
    <col min="15558" max="15558" width="13.7109375" style="1" customWidth="1"/>
    <col min="15559" max="15561" width="12" style="1" customWidth="1"/>
    <col min="15562" max="15564" width="13" style="1" customWidth="1"/>
    <col min="15565" max="15565" width="9.42578125" style="1" customWidth="1"/>
    <col min="15566" max="15796" width="9.140625" style="1"/>
    <col min="15797" max="15797" width="72.42578125" style="1" customWidth="1"/>
    <col min="15798" max="15798" width="13" style="1" customWidth="1"/>
    <col min="15799" max="15799" width="17.5703125" style="1" customWidth="1"/>
    <col min="15800" max="15813" width="12" style="1" customWidth="1"/>
    <col min="15814" max="15814" width="13.7109375" style="1" customWidth="1"/>
    <col min="15815" max="15817" width="12" style="1" customWidth="1"/>
    <col min="15818" max="15820" width="13" style="1" customWidth="1"/>
    <col min="15821" max="15821" width="9.42578125" style="1" customWidth="1"/>
    <col min="15822" max="16052" width="9.140625" style="1"/>
    <col min="16053" max="16053" width="72.42578125" style="1" customWidth="1"/>
    <col min="16054" max="16054" width="13" style="1" customWidth="1"/>
    <col min="16055" max="16055" width="17.5703125" style="1" customWidth="1"/>
    <col min="16056" max="16069" width="12" style="1" customWidth="1"/>
    <col min="16070" max="16070" width="13.7109375" style="1" customWidth="1"/>
    <col min="16071" max="16073" width="12" style="1" customWidth="1"/>
    <col min="16074" max="16076" width="13" style="1" customWidth="1"/>
    <col min="16077" max="16077" width="9.42578125" style="1" customWidth="1"/>
    <col min="16078" max="16384" width="9.140625" style="1"/>
  </cols>
  <sheetData>
    <row r="1" spans="1:10" ht="15.75">
      <c r="F1" s="27" t="s">
        <v>0</v>
      </c>
      <c r="G1" s="15"/>
    </row>
    <row r="2" spans="1:10" ht="31.5" customHeight="1">
      <c r="F2" s="79" t="s">
        <v>1</v>
      </c>
      <c r="G2" s="79"/>
    </row>
    <row r="3" spans="1:10" ht="15.75">
      <c r="F3" s="27" t="s">
        <v>2</v>
      </c>
      <c r="G3" s="15"/>
    </row>
    <row r="5" spans="1:10" ht="53.25" customHeight="1">
      <c r="A5" s="80" t="s">
        <v>125</v>
      </c>
      <c r="B5" s="80"/>
      <c r="C5" s="80"/>
      <c r="D5" s="80"/>
      <c r="E5" s="80"/>
      <c r="F5" s="80"/>
      <c r="G5" s="80"/>
    </row>
    <row r="6" spans="1:10" ht="26.25" customHeight="1">
      <c r="A6" s="81" t="s">
        <v>3</v>
      </c>
      <c r="B6" s="81"/>
      <c r="C6" s="81"/>
      <c r="D6" s="81"/>
      <c r="E6" s="81"/>
      <c r="F6" s="81"/>
      <c r="G6" s="14"/>
    </row>
    <row r="7" spans="1:10" s="3" customFormat="1" ht="69" customHeight="1">
      <c r="A7" s="82" t="s">
        <v>4</v>
      </c>
      <c r="B7" s="82"/>
      <c r="C7" s="63" t="s">
        <v>5</v>
      </c>
      <c r="D7" s="28" t="s">
        <v>6</v>
      </c>
      <c r="E7" s="71" t="s">
        <v>7</v>
      </c>
      <c r="F7" s="71" t="s">
        <v>8</v>
      </c>
      <c r="G7" s="16" t="s">
        <v>9</v>
      </c>
    </row>
    <row r="8" spans="1:10" s="9" customFormat="1" ht="15.75" customHeight="1">
      <c r="A8" s="64" t="s">
        <v>10</v>
      </c>
      <c r="B8" s="29" t="s">
        <v>11</v>
      </c>
      <c r="C8" s="53">
        <v>3</v>
      </c>
      <c r="D8" s="30">
        <v>4</v>
      </c>
      <c r="E8" s="29">
        <v>5</v>
      </c>
      <c r="F8" s="29">
        <v>6</v>
      </c>
      <c r="G8" s="17">
        <v>7</v>
      </c>
    </row>
    <row r="9" spans="1:10" ht="22.5" customHeight="1">
      <c r="A9" s="83" t="s">
        <v>88</v>
      </c>
      <c r="B9" s="83"/>
      <c r="C9" s="10"/>
      <c r="D9" s="32"/>
      <c r="E9" s="31"/>
      <c r="F9" s="31"/>
      <c r="G9" s="18"/>
    </row>
    <row r="10" spans="1:10" ht="21" customHeight="1">
      <c r="A10" s="87" t="s">
        <v>25</v>
      </c>
      <c r="B10" s="88" t="s">
        <v>26</v>
      </c>
      <c r="C10" s="10">
        <v>2210</v>
      </c>
      <c r="D10" s="32">
        <f>43500-40</f>
        <v>43460</v>
      </c>
      <c r="E10" s="31" t="s">
        <v>12</v>
      </c>
      <c r="F10" s="31" t="s">
        <v>121</v>
      </c>
      <c r="G10" s="18"/>
    </row>
    <row r="11" spans="1:10" ht="16.5" customHeight="1">
      <c r="A11" s="87" t="s">
        <v>84</v>
      </c>
      <c r="B11" s="89" t="s">
        <v>85</v>
      </c>
      <c r="C11" s="10">
        <v>2210</v>
      </c>
      <c r="D11" s="32">
        <v>100</v>
      </c>
      <c r="E11" s="31" t="s">
        <v>12</v>
      </c>
      <c r="F11" s="31" t="s">
        <v>121</v>
      </c>
      <c r="G11" s="18"/>
    </row>
    <row r="12" spans="1:10" s="51" customFormat="1" ht="15.75" customHeight="1">
      <c r="A12" s="87" t="s">
        <v>104</v>
      </c>
      <c r="B12" s="89" t="s">
        <v>105</v>
      </c>
      <c r="C12" s="10">
        <v>2210</v>
      </c>
      <c r="D12" s="32">
        <v>195</v>
      </c>
      <c r="E12" s="31" t="s">
        <v>12</v>
      </c>
      <c r="F12" s="31" t="s">
        <v>121</v>
      </c>
      <c r="G12" s="18"/>
      <c r="H12" s="86"/>
      <c r="I12" s="86"/>
      <c r="J12" s="86"/>
    </row>
    <row r="13" spans="1:10" ht="17.25" customHeight="1">
      <c r="A13" s="87" t="s">
        <v>145</v>
      </c>
      <c r="B13" s="87" t="s">
        <v>146</v>
      </c>
      <c r="C13" s="10">
        <v>2210</v>
      </c>
      <c r="D13" s="32">
        <v>350</v>
      </c>
      <c r="E13" s="31" t="s">
        <v>12</v>
      </c>
      <c r="F13" s="31" t="s">
        <v>121</v>
      </c>
      <c r="G13" s="18"/>
    </row>
    <row r="14" spans="1:10" ht="17.25" customHeight="1">
      <c r="A14" s="87" t="s">
        <v>49</v>
      </c>
      <c r="B14" s="89" t="s">
        <v>50</v>
      </c>
      <c r="C14" s="10">
        <v>2210</v>
      </c>
      <c r="D14" s="32">
        <v>12000</v>
      </c>
      <c r="E14" s="31" t="s">
        <v>12</v>
      </c>
      <c r="F14" s="31" t="s">
        <v>121</v>
      </c>
      <c r="G14" s="18"/>
    </row>
    <row r="15" spans="1:10" ht="18" customHeight="1">
      <c r="A15" s="87" t="s">
        <v>45</v>
      </c>
      <c r="B15" s="88" t="s">
        <v>46</v>
      </c>
      <c r="C15" s="10">
        <v>2210</v>
      </c>
      <c r="D15" s="33">
        <v>12000</v>
      </c>
      <c r="E15" s="31" t="s">
        <v>12</v>
      </c>
      <c r="F15" s="31" t="s">
        <v>121</v>
      </c>
      <c r="G15" s="18"/>
    </row>
    <row r="16" spans="1:10" ht="18.75" customHeight="1">
      <c r="A16" s="87" t="s">
        <v>17</v>
      </c>
      <c r="B16" s="88" t="s">
        <v>18</v>
      </c>
      <c r="C16" s="10">
        <v>2210</v>
      </c>
      <c r="D16" s="33">
        <v>5000</v>
      </c>
      <c r="E16" s="31" t="s">
        <v>12</v>
      </c>
      <c r="F16" s="31" t="s">
        <v>121</v>
      </c>
      <c r="G16" s="18"/>
    </row>
    <row r="17" spans="1:31" ht="18" customHeight="1">
      <c r="A17" s="87" t="s">
        <v>19</v>
      </c>
      <c r="B17" s="88" t="s">
        <v>20</v>
      </c>
      <c r="C17" s="10">
        <v>2210</v>
      </c>
      <c r="D17" s="33">
        <f>21000-5000</f>
        <v>16000</v>
      </c>
      <c r="E17" s="31" t="s">
        <v>12</v>
      </c>
      <c r="F17" s="31" t="s">
        <v>121</v>
      </c>
      <c r="G17" s="18"/>
    </row>
    <row r="18" spans="1:31" ht="18" customHeight="1">
      <c r="A18" s="87" t="s">
        <v>21</v>
      </c>
      <c r="B18" s="89" t="s">
        <v>22</v>
      </c>
      <c r="C18" s="10">
        <v>2210</v>
      </c>
      <c r="D18" s="32">
        <v>500</v>
      </c>
      <c r="E18" s="31" t="s">
        <v>12</v>
      </c>
      <c r="F18" s="31" t="s">
        <v>121</v>
      </c>
      <c r="G18" s="18"/>
    </row>
    <row r="19" spans="1:31" s="51" customFormat="1" ht="18" customHeight="1">
      <c r="A19" s="87" t="s">
        <v>31</v>
      </c>
      <c r="B19" s="88" t="s">
        <v>32</v>
      </c>
      <c r="C19" s="10">
        <v>2210</v>
      </c>
      <c r="D19" s="33">
        <f>1200+2000+20</f>
        <v>3220</v>
      </c>
      <c r="E19" s="31" t="s">
        <v>12</v>
      </c>
      <c r="F19" s="31" t="s">
        <v>121</v>
      </c>
      <c r="G19" s="10"/>
      <c r="H19" s="86"/>
      <c r="I19" s="86"/>
      <c r="J19" s="86"/>
    </row>
    <row r="20" spans="1:31" ht="36.75" customHeight="1">
      <c r="A20" s="87" t="s">
        <v>23</v>
      </c>
      <c r="B20" s="88" t="s">
        <v>24</v>
      </c>
      <c r="C20" s="10">
        <v>2210</v>
      </c>
      <c r="D20" s="32">
        <f>20000-350</f>
        <v>19650</v>
      </c>
      <c r="E20" s="31" t="s">
        <v>12</v>
      </c>
      <c r="F20" s="31" t="s">
        <v>121</v>
      </c>
      <c r="G20" s="10"/>
      <c r="H20" s="90"/>
      <c r="I20" s="90"/>
      <c r="J20" s="90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30.75" customHeight="1">
      <c r="A21" s="87" t="s">
        <v>59</v>
      </c>
      <c r="B21" s="88" t="s">
        <v>60</v>
      </c>
      <c r="C21" s="10">
        <v>2210</v>
      </c>
      <c r="D21" s="33">
        <v>14800</v>
      </c>
      <c r="E21" s="31" t="s">
        <v>12</v>
      </c>
      <c r="F21" s="31" t="s">
        <v>121</v>
      </c>
      <c r="G21" s="19"/>
    </row>
    <row r="22" spans="1:31" ht="18" customHeight="1">
      <c r="A22" s="87" t="s">
        <v>76</v>
      </c>
      <c r="B22" s="89" t="s">
        <v>77</v>
      </c>
      <c r="C22" s="10">
        <v>2210</v>
      </c>
      <c r="D22" s="33">
        <v>1040</v>
      </c>
      <c r="E22" s="31" t="s">
        <v>12</v>
      </c>
      <c r="F22" s="31" t="s">
        <v>121</v>
      </c>
      <c r="G22" s="19"/>
    </row>
    <row r="23" spans="1:31" s="51" customFormat="1" ht="18" customHeight="1">
      <c r="A23" s="87" t="s">
        <v>27</v>
      </c>
      <c r="B23" s="89" t="s">
        <v>28</v>
      </c>
      <c r="C23" s="10">
        <v>2210</v>
      </c>
      <c r="D23" s="32">
        <f>25500+15300+15000+1000+10200-1000-2500-6000-870-3495-1200</f>
        <v>51935</v>
      </c>
      <c r="E23" s="31" t="s">
        <v>12</v>
      </c>
      <c r="F23" s="31" t="s">
        <v>121</v>
      </c>
      <c r="G23" s="18"/>
      <c r="H23" s="86"/>
      <c r="I23" s="86"/>
      <c r="J23" s="86"/>
    </row>
    <row r="24" spans="1:31" ht="18" customHeight="1">
      <c r="A24" s="87" t="s">
        <v>61</v>
      </c>
      <c r="B24" s="89" t="s">
        <v>62</v>
      </c>
      <c r="C24" s="10">
        <v>2210</v>
      </c>
      <c r="D24" s="33">
        <f>6000+15000</f>
        <v>21000</v>
      </c>
      <c r="E24" s="31" t="s">
        <v>12</v>
      </c>
      <c r="F24" s="31" t="s">
        <v>121</v>
      </c>
      <c r="G24" s="18"/>
    </row>
    <row r="25" spans="1:31" ht="18" customHeight="1">
      <c r="A25" s="91" t="s">
        <v>67</v>
      </c>
      <c r="B25" s="92" t="s">
        <v>68</v>
      </c>
      <c r="C25" s="10">
        <v>2210</v>
      </c>
      <c r="D25" s="33">
        <v>2000</v>
      </c>
      <c r="E25" s="31" t="s">
        <v>12</v>
      </c>
      <c r="F25" s="31" t="s">
        <v>121</v>
      </c>
      <c r="G25" s="18"/>
    </row>
    <row r="26" spans="1:31" ht="18" customHeight="1">
      <c r="A26" s="91" t="s">
        <v>69</v>
      </c>
      <c r="B26" s="92" t="s">
        <v>70</v>
      </c>
      <c r="C26" s="10">
        <v>2210</v>
      </c>
      <c r="D26" s="33">
        <v>100</v>
      </c>
      <c r="E26" s="31" t="s">
        <v>12</v>
      </c>
      <c r="F26" s="31" t="s">
        <v>121</v>
      </c>
      <c r="G26" s="18"/>
    </row>
    <row r="27" spans="1:31" ht="18" customHeight="1">
      <c r="A27" s="91" t="s">
        <v>86</v>
      </c>
      <c r="B27" s="92" t="s">
        <v>87</v>
      </c>
      <c r="C27" s="10">
        <v>2210</v>
      </c>
      <c r="D27" s="33">
        <v>3000</v>
      </c>
      <c r="E27" s="31" t="s">
        <v>12</v>
      </c>
      <c r="F27" s="31" t="s">
        <v>121</v>
      </c>
      <c r="G27" s="18"/>
    </row>
    <row r="28" spans="1:31" ht="18" customHeight="1">
      <c r="A28" s="91" t="s">
        <v>82</v>
      </c>
      <c r="B28" s="92" t="s">
        <v>83</v>
      </c>
      <c r="C28" s="10">
        <v>2210</v>
      </c>
      <c r="D28" s="33">
        <v>870</v>
      </c>
      <c r="E28" s="31" t="s">
        <v>12</v>
      </c>
      <c r="F28" s="31" t="s">
        <v>121</v>
      </c>
      <c r="G28" s="18"/>
    </row>
    <row r="29" spans="1:31" s="50" customFormat="1" ht="18" customHeight="1">
      <c r="A29" s="87" t="s">
        <v>96</v>
      </c>
      <c r="B29" s="88" t="s">
        <v>97</v>
      </c>
      <c r="C29" s="54">
        <v>2210</v>
      </c>
      <c r="D29" s="33">
        <v>2180</v>
      </c>
      <c r="E29" s="35" t="s">
        <v>12</v>
      </c>
      <c r="F29" s="35" t="s">
        <v>121</v>
      </c>
      <c r="G29" s="20"/>
      <c r="H29" s="93"/>
      <c r="I29" s="93"/>
      <c r="J29" s="93"/>
    </row>
    <row r="30" spans="1:31" ht="16.5" customHeight="1">
      <c r="A30" s="94" t="s">
        <v>51</v>
      </c>
      <c r="B30" s="95" t="s">
        <v>52</v>
      </c>
      <c r="C30" s="10">
        <v>2210</v>
      </c>
      <c r="D30" s="33">
        <f>1200+16000</f>
        <v>17200</v>
      </c>
      <c r="E30" s="31" t="s">
        <v>12</v>
      </c>
      <c r="F30" s="31" t="s">
        <v>121</v>
      </c>
      <c r="G30" s="18"/>
    </row>
    <row r="31" spans="1:31" ht="18" hidden="1" customHeight="1">
      <c r="A31" s="87" t="s">
        <v>119</v>
      </c>
      <c r="B31" s="89" t="s">
        <v>120</v>
      </c>
      <c r="C31" s="10">
        <v>2210</v>
      </c>
      <c r="D31" s="33"/>
      <c r="E31" s="31" t="s">
        <v>12</v>
      </c>
      <c r="F31" s="31" t="s">
        <v>121</v>
      </c>
      <c r="G31" s="18"/>
    </row>
    <row r="32" spans="1:31" ht="18" customHeight="1">
      <c r="A32" s="87" t="s">
        <v>29</v>
      </c>
      <c r="B32" s="88" t="s">
        <v>30</v>
      </c>
      <c r="C32" s="10">
        <v>2210</v>
      </c>
      <c r="D32" s="33">
        <v>5000</v>
      </c>
      <c r="E32" s="31" t="s">
        <v>12</v>
      </c>
      <c r="F32" s="31" t="s">
        <v>121</v>
      </c>
      <c r="G32" s="18"/>
    </row>
    <row r="33" spans="1:26" ht="18" customHeight="1">
      <c r="A33" s="87" t="s">
        <v>102</v>
      </c>
      <c r="B33" s="88" t="s">
        <v>103</v>
      </c>
      <c r="C33" s="10">
        <v>2210</v>
      </c>
      <c r="D33" s="33">
        <v>500</v>
      </c>
      <c r="E33" s="31" t="s">
        <v>12</v>
      </c>
      <c r="F33" s="31" t="s">
        <v>121</v>
      </c>
      <c r="G33" s="18"/>
    </row>
    <row r="34" spans="1:26" ht="18" customHeight="1">
      <c r="A34" s="87" t="s">
        <v>47</v>
      </c>
      <c r="B34" s="89" t="s">
        <v>48</v>
      </c>
      <c r="C34" s="10">
        <v>2210</v>
      </c>
      <c r="D34" s="34">
        <v>500</v>
      </c>
      <c r="E34" s="31" t="s">
        <v>12</v>
      </c>
      <c r="F34" s="31" t="s">
        <v>121</v>
      </c>
      <c r="G34" s="18"/>
    </row>
    <row r="35" spans="1:26" ht="18" customHeight="1">
      <c r="A35" s="87" t="s">
        <v>74</v>
      </c>
      <c r="B35" s="89" t="s">
        <v>75</v>
      </c>
      <c r="C35" s="10">
        <v>2210</v>
      </c>
      <c r="D35" s="33">
        <v>1600</v>
      </c>
      <c r="E35" s="31" t="s">
        <v>12</v>
      </c>
      <c r="F35" s="31" t="s">
        <v>121</v>
      </c>
      <c r="G35" s="18"/>
    </row>
    <row r="36" spans="1:26" s="5" customFormat="1" ht="18" customHeight="1">
      <c r="A36" s="91" t="s">
        <v>71</v>
      </c>
      <c r="B36" s="92" t="s">
        <v>72</v>
      </c>
      <c r="C36" s="54">
        <v>2210</v>
      </c>
      <c r="D36" s="33">
        <v>100</v>
      </c>
      <c r="E36" s="31" t="s">
        <v>12</v>
      </c>
      <c r="F36" s="31" t="s">
        <v>121</v>
      </c>
      <c r="G36" s="20"/>
      <c r="H36" s="93"/>
      <c r="I36" s="93"/>
      <c r="J36" s="93"/>
    </row>
    <row r="37" spans="1:26" s="6" customFormat="1" ht="20.25" customHeight="1">
      <c r="A37" s="83" t="s">
        <v>13</v>
      </c>
      <c r="B37" s="83"/>
      <c r="C37" s="55">
        <v>2210</v>
      </c>
      <c r="D37" s="36">
        <f>SUM(D10:D36)</f>
        <v>234300</v>
      </c>
      <c r="E37" s="31"/>
      <c r="F37" s="31"/>
      <c r="G37" s="18"/>
      <c r="Z37" s="7">
        <f>212800-D37</f>
        <v>-21500</v>
      </c>
    </row>
    <row r="38" spans="1:26" s="6" customFormat="1" ht="21" customHeight="1">
      <c r="A38" s="96" t="s">
        <v>123</v>
      </c>
      <c r="B38" s="88" t="s">
        <v>122</v>
      </c>
      <c r="C38" s="55">
        <v>2240</v>
      </c>
      <c r="D38" s="32">
        <v>250000</v>
      </c>
      <c r="E38" s="31" t="s">
        <v>12</v>
      </c>
      <c r="F38" s="31" t="s">
        <v>121</v>
      </c>
      <c r="G38" s="18"/>
      <c r="Z38" s="7"/>
    </row>
    <row r="39" spans="1:26" s="6" customFormat="1" ht="20.25" customHeight="1">
      <c r="A39" s="87" t="s">
        <v>81</v>
      </c>
      <c r="B39" s="88" t="s">
        <v>80</v>
      </c>
      <c r="C39" s="55">
        <v>2240</v>
      </c>
      <c r="D39" s="32">
        <f>35000-1884-50</f>
        <v>33066</v>
      </c>
      <c r="E39" s="31" t="s">
        <v>12</v>
      </c>
      <c r="F39" s="31" t="s">
        <v>121</v>
      </c>
      <c r="G39" s="18"/>
      <c r="Z39" s="7"/>
    </row>
    <row r="40" spans="1:26" s="6" customFormat="1" ht="27.75" customHeight="1">
      <c r="A40" s="87" t="s">
        <v>37</v>
      </c>
      <c r="B40" s="88" t="s">
        <v>38</v>
      </c>
      <c r="C40" s="56">
        <v>2240</v>
      </c>
      <c r="D40" s="32">
        <f>-800+15000</f>
        <v>14200</v>
      </c>
      <c r="E40" s="31" t="s">
        <v>12</v>
      </c>
      <c r="F40" s="31" t="s">
        <v>121</v>
      </c>
      <c r="G40" s="18"/>
      <c r="Z40" s="7"/>
    </row>
    <row r="41" spans="1:26" s="6" customFormat="1" ht="23.25" customHeight="1">
      <c r="A41" s="87" t="s">
        <v>33</v>
      </c>
      <c r="B41" s="88" t="s">
        <v>34</v>
      </c>
      <c r="C41" s="56">
        <v>2240</v>
      </c>
      <c r="D41" s="32">
        <v>5000</v>
      </c>
      <c r="E41" s="31" t="s">
        <v>12</v>
      </c>
      <c r="F41" s="31" t="s">
        <v>121</v>
      </c>
      <c r="G41" s="18"/>
    </row>
    <row r="42" spans="1:26" s="6" customFormat="1" ht="21.75" hidden="1" customHeight="1">
      <c r="A42" s="87" t="s">
        <v>35</v>
      </c>
      <c r="B42" s="88" t="s">
        <v>36</v>
      </c>
      <c r="C42" s="56">
        <v>2240</v>
      </c>
      <c r="D42" s="32"/>
      <c r="E42" s="31" t="s">
        <v>12</v>
      </c>
      <c r="F42" s="31" t="s">
        <v>121</v>
      </c>
      <c r="G42" s="18"/>
    </row>
    <row r="43" spans="1:26" ht="21.75" customHeight="1">
      <c r="A43" s="96" t="s">
        <v>89</v>
      </c>
      <c r="B43" s="88" t="s">
        <v>90</v>
      </c>
      <c r="C43" s="56">
        <v>2240</v>
      </c>
      <c r="D43" s="32">
        <v>800</v>
      </c>
      <c r="E43" s="31" t="s">
        <v>12</v>
      </c>
      <c r="F43" s="31" t="s">
        <v>121</v>
      </c>
      <c r="G43" s="18"/>
    </row>
    <row r="44" spans="1:26" ht="26.25" customHeight="1">
      <c r="A44" s="87" t="s">
        <v>39</v>
      </c>
      <c r="B44" s="88" t="s">
        <v>40</v>
      </c>
      <c r="C44" s="56">
        <v>2240</v>
      </c>
      <c r="D44" s="32">
        <v>50</v>
      </c>
      <c r="E44" s="31" t="s">
        <v>12</v>
      </c>
      <c r="F44" s="31" t="s">
        <v>121</v>
      </c>
      <c r="G44" s="18"/>
    </row>
    <row r="45" spans="1:26" ht="26.25" customHeight="1">
      <c r="A45" s="87" t="s">
        <v>117</v>
      </c>
      <c r="B45" s="89" t="s">
        <v>118</v>
      </c>
      <c r="C45" s="56">
        <v>2240</v>
      </c>
      <c r="D45" s="32">
        <v>42000</v>
      </c>
      <c r="E45" s="31" t="s">
        <v>12</v>
      </c>
      <c r="F45" s="31" t="s">
        <v>121</v>
      </c>
      <c r="G45" s="18"/>
    </row>
    <row r="46" spans="1:26" ht="26.25" customHeight="1">
      <c r="A46" s="87" t="s">
        <v>41</v>
      </c>
      <c r="B46" s="88" t="s">
        <v>42</v>
      </c>
      <c r="C46" s="56">
        <v>2240</v>
      </c>
      <c r="D46" s="34">
        <v>13200</v>
      </c>
      <c r="E46" s="31" t="s">
        <v>12</v>
      </c>
      <c r="F46" s="31" t="s">
        <v>121</v>
      </c>
      <c r="G46" s="18"/>
    </row>
    <row r="47" spans="1:26" ht="26.25" customHeight="1">
      <c r="A47" s="87" t="s">
        <v>43</v>
      </c>
      <c r="B47" s="88" t="s">
        <v>44</v>
      </c>
      <c r="C47" s="56">
        <v>2240</v>
      </c>
      <c r="D47" s="32">
        <f>600-116.16</f>
        <v>483.84000000000003</v>
      </c>
      <c r="E47" s="31" t="s">
        <v>12</v>
      </c>
      <c r="F47" s="31" t="s">
        <v>121</v>
      </c>
      <c r="G47" s="18"/>
    </row>
    <row r="48" spans="1:26" s="6" customFormat="1" ht="26.25" customHeight="1">
      <c r="A48" s="87" t="s">
        <v>57</v>
      </c>
      <c r="B48" s="89" t="s">
        <v>58</v>
      </c>
      <c r="C48" s="56">
        <v>2240</v>
      </c>
      <c r="D48" s="32">
        <v>2000.16</v>
      </c>
      <c r="E48" s="31" t="s">
        <v>12</v>
      </c>
      <c r="F48" s="31" t="s">
        <v>121</v>
      </c>
      <c r="G48" s="18"/>
    </row>
    <row r="49" spans="1:24" ht="26.25" customHeight="1">
      <c r="A49" s="91" t="s">
        <v>91</v>
      </c>
      <c r="B49" s="88" t="s">
        <v>92</v>
      </c>
      <c r="C49" s="56">
        <v>2240</v>
      </c>
      <c r="D49" s="32">
        <v>4000</v>
      </c>
      <c r="E49" s="31" t="s">
        <v>12</v>
      </c>
      <c r="F49" s="31" t="s">
        <v>121</v>
      </c>
      <c r="G49" s="18"/>
    </row>
    <row r="50" spans="1:24" ht="26.25" customHeight="1">
      <c r="A50" s="87" t="s">
        <v>53</v>
      </c>
      <c r="B50" s="89" t="s">
        <v>54</v>
      </c>
      <c r="C50" s="56">
        <v>2240</v>
      </c>
      <c r="D50" s="32">
        <v>5000</v>
      </c>
      <c r="E50" s="31" t="s">
        <v>12</v>
      </c>
      <c r="F50" s="31" t="s">
        <v>121</v>
      </c>
      <c r="G50" s="18"/>
    </row>
    <row r="51" spans="1:24" s="6" customFormat="1" ht="19.5" customHeight="1">
      <c r="A51" s="83" t="s">
        <v>13</v>
      </c>
      <c r="B51" s="83"/>
      <c r="C51" s="55">
        <v>2240</v>
      </c>
      <c r="D51" s="36">
        <f>SUM(D38:D50)</f>
        <v>369800</v>
      </c>
      <c r="E51" s="31"/>
      <c r="F51" s="31"/>
      <c r="G51" s="18"/>
    </row>
    <row r="52" spans="1:24" s="6" customFormat="1" ht="24" customHeight="1">
      <c r="A52" s="97" t="s">
        <v>56</v>
      </c>
      <c r="B52" s="98" t="s">
        <v>124</v>
      </c>
      <c r="C52" s="55">
        <v>2282</v>
      </c>
      <c r="D52" s="36">
        <v>10000</v>
      </c>
      <c r="E52" s="31" t="s">
        <v>12</v>
      </c>
      <c r="F52" s="31" t="s">
        <v>121</v>
      </c>
      <c r="G52" s="10"/>
    </row>
    <row r="53" spans="1:24" ht="29.25" customHeight="1">
      <c r="A53" s="76" t="s">
        <v>93</v>
      </c>
      <c r="B53" s="75"/>
      <c r="C53" s="57"/>
      <c r="D53" s="38"/>
      <c r="E53" s="37"/>
      <c r="F53" s="31"/>
      <c r="G53" s="21"/>
    </row>
    <row r="54" spans="1:24" s="5" customFormat="1" ht="74.25" customHeight="1">
      <c r="A54" s="99" t="s">
        <v>55</v>
      </c>
      <c r="B54" s="100" t="s">
        <v>65</v>
      </c>
      <c r="C54" s="58">
        <v>2730</v>
      </c>
      <c r="D54" s="39">
        <v>199000</v>
      </c>
      <c r="E54" s="40" t="s">
        <v>12</v>
      </c>
      <c r="F54" s="31" t="s">
        <v>121</v>
      </c>
      <c r="G54" s="22" t="s">
        <v>64</v>
      </c>
      <c r="H54" s="93"/>
      <c r="I54" s="93"/>
      <c r="J54" s="93"/>
      <c r="X54" s="8"/>
    </row>
    <row r="55" spans="1:24" ht="28.5" customHeight="1">
      <c r="A55" s="76" t="s">
        <v>94</v>
      </c>
      <c r="B55" s="75"/>
      <c r="C55" s="57"/>
      <c r="D55" s="38"/>
      <c r="E55" s="37"/>
      <c r="F55" s="31"/>
      <c r="G55" s="21"/>
    </row>
    <row r="56" spans="1:24" s="5" customFormat="1" ht="90.75" customHeight="1">
      <c r="A56" s="99" t="s">
        <v>55</v>
      </c>
      <c r="B56" s="100" t="s">
        <v>95</v>
      </c>
      <c r="C56" s="58">
        <v>2730</v>
      </c>
      <c r="D56" s="39">
        <v>199000</v>
      </c>
      <c r="E56" s="40" t="s">
        <v>12</v>
      </c>
      <c r="F56" s="31" t="s">
        <v>121</v>
      </c>
      <c r="G56" s="48" t="s">
        <v>99</v>
      </c>
      <c r="H56" s="93"/>
      <c r="I56" s="93"/>
      <c r="J56" s="93"/>
      <c r="X56" s="8"/>
    </row>
    <row r="57" spans="1:24" ht="51" customHeight="1">
      <c r="A57" s="74" t="s">
        <v>15</v>
      </c>
      <c r="B57" s="75"/>
      <c r="C57" s="75"/>
      <c r="D57" s="75"/>
      <c r="E57" s="75"/>
      <c r="F57" s="75"/>
      <c r="G57" s="84"/>
    </row>
    <row r="58" spans="1:24" ht="122.25" customHeight="1">
      <c r="A58" s="101" t="s">
        <v>55</v>
      </c>
      <c r="B58" s="102" t="s">
        <v>98</v>
      </c>
      <c r="C58" s="103">
        <v>2730</v>
      </c>
      <c r="D58" s="104">
        <f>-22000+246760</f>
        <v>224760</v>
      </c>
      <c r="E58" s="31" t="s">
        <v>12</v>
      </c>
      <c r="F58" s="31" t="s">
        <v>121</v>
      </c>
      <c r="G58" s="73" t="s">
        <v>100</v>
      </c>
    </row>
    <row r="59" spans="1:24" s="5" customFormat="1" ht="45.75" hidden="1" customHeight="1">
      <c r="A59" s="101"/>
      <c r="B59" s="105"/>
      <c r="C59" s="106"/>
      <c r="D59" s="104"/>
      <c r="E59" s="31" t="s">
        <v>12</v>
      </c>
      <c r="F59" s="31" t="s">
        <v>121</v>
      </c>
      <c r="G59" s="85"/>
      <c r="H59" s="93"/>
      <c r="I59" s="93"/>
      <c r="J59" s="93"/>
    </row>
    <row r="60" spans="1:24" s="5" customFormat="1" ht="21.75" customHeight="1">
      <c r="A60" s="103" t="s">
        <v>114</v>
      </c>
      <c r="B60" s="107" t="s">
        <v>115</v>
      </c>
      <c r="C60" s="103">
        <v>2282</v>
      </c>
      <c r="D60" s="43">
        <v>2067</v>
      </c>
      <c r="E60" s="31" t="s">
        <v>12</v>
      </c>
      <c r="F60" s="31" t="s">
        <v>121</v>
      </c>
      <c r="G60" s="72" t="s">
        <v>112</v>
      </c>
      <c r="H60" s="93"/>
      <c r="I60" s="93"/>
      <c r="J60" s="93"/>
      <c r="K60" s="5">
        <v>1</v>
      </c>
    </row>
    <row r="61" spans="1:24" s="5" customFormat="1" ht="21.75" customHeight="1">
      <c r="A61" s="108"/>
      <c r="B61" s="109"/>
      <c r="C61" s="108"/>
      <c r="D61" s="43">
        <v>-1</v>
      </c>
      <c r="E61" s="35" t="s">
        <v>12</v>
      </c>
      <c r="F61" s="66" t="s">
        <v>143</v>
      </c>
      <c r="G61" s="72"/>
      <c r="H61" s="93"/>
      <c r="I61" s="93"/>
      <c r="J61" s="93"/>
    </row>
    <row r="62" spans="1:24" s="5" customFormat="1" ht="21.75" customHeight="1">
      <c r="A62" s="103" t="s">
        <v>107</v>
      </c>
      <c r="B62" s="107" t="s">
        <v>126</v>
      </c>
      <c r="C62" s="103">
        <v>2282</v>
      </c>
      <c r="D62" s="43">
        <v>96268</v>
      </c>
      <c r="E62" s="31" t="s">
        <v>12</v>
      </c>
      <c r="F62" s="31" t="s">
        <v>121</v>
      </c>
      <c r="G62" s="72"/>
      <c r="H62" s="93"/>
      <c r="I62" s="93"/>
      <c r="J62" s="93"/>
    </row>
    <row r="63" spans="1:24" s="5" customFormat="1" ht="23.25" customHeight="1">
      <c r="A63" s="108"/>
      <c r="B63" s="109"/>
      <c r="C63" s="108"/>
      <c r="D63" s="43">
        <v>724</v>
      </c>
      <c r="E63" s="31" t="s">
        <v>12</v>
      </c>
      <c r="F63" s="49" t="s">
        <v>129</v>
      </c>
      <c r="G63" s="72"/>
      <c r="H63" s="93"/>
      <c r="I63" s="93"/>
      <c r="J63" s="93"/>
    </row>
    <row r="64" spans="1:24" s="5" customFormat="1" ht="23.25" customHeight="1">
      <c r="A64" s="108"/>
      <c r="B64" s="109"/>
      <c r="C64" s="108"/>
      <c r="D64" s="43">
        <v>100914</v>
      </c>
      <c r="E64" s="31" t="s">
        <v>12</v>
      </c>
      <c r="F64" s="49" t="s">
        <v>139</v>
      </c>
      <c r="G64" s="72"/>
      <c r="H64" s="93"/>
      <c r="I64" s="93"/>
      <c r="J64" s="93"/>
    </row>
    <row r="65" spans="1:10" s="5" customFormat="1" ht="23.25" customHeight="1">
      <c r="A65" s="108"/>
      <c r="B65" s="109"/>
      <c r="C65" s="108"/>
      <c r="D65" s="43">
        <v>122124</v>
      </c>
      <c r="E65" s="31" t="s">
        <v>12</v>
      </c>
      <c r="F65" s="49" t="s">
        <v>141</v>
      </c>
      <c r="G65" s="72"/>
      <c r="H65" s="93"/>
      <c r="I65" s="93"/>
      <c r="J65" s="93"/>
    </row>
    <row r="66" spans="1:10" s="5" customFormat="1" ht="23.25" customHeight="1">
      <c r="A66" s="103" t="s">
        <v>63</v>
      </c>
      <c r="B66" s="107" t="s">
        <v>108</v>
      </c>
      <c r="C66" s="103">
        <v>2282</v>
      </c>
      <c r="D66" s="43">
        <v>101648</v>
      </c>
      <c r="E66" s="31" t="s">
        <v>12</v>
      </c>
      <c r="F66" s="31" t="s">
        <v>121</v>
      </c>
      <c r="G66" s="72"/>
      <c r="H66" s="93"/>
      <c r="I66" s="93"/>
      <c r="J66" s="93"/>
    </row>
    <row r="67" spans="1:10" s="5" customFormat="1" ht="17.25" customHeight="1">
      <c r="A67" s="108"/>
      <c r="B67" s="109"/>
      <c r="C67" s="108"/>
      <c r="D67" s="43">
        <v>53741</v>
      </c>
      <c r="E67" s="31" t="s">
        <v>12</v>
      </c>
      <c r="F67" s="31" t="s">
        <v>127</v>
      </c>
      <c r="G67" s="72"/>
      <c r="H67" s="93"/>
      <c r="I67" s="93"/>
      <c r="J67" s="93"/>
    </row>
    <row r="68" spans="1:10" s="5" customFormat="1" ht="20.25" customHeight="1">
      <c r="A68" s="108"/>
      <c r="B68" s="109"/>
      <c r="C68" s="108"/>
      <c r="D68" s="43">
        <v>-4567</v>
      </c>
      <c r="E68" s="31" t="s">
        <v>12</v>
      </c>
      <c r="F68" s="49" t="s">
        <v>129</v>
      </c>
      <c r="G68" s="72"/>
      <c r="H68" s="93"/>
      <c r="I68" s="93"/>
      <c r="J68" s="93"/>
    </row>
    <row r="69" spans="1:10" s="5" customFormat="1" ht="24" customHeight="1">
      <c r="A69" s="108"/>
      <c r="B69" s="109"/>
      <c r="C69" s="108"/>
      <c r="D69" s="43">
        <v>57687</v>
      </c>
      <c r="E69" s="31" t="s">
        <v>12</v>
      </c>
      <c r="F69" s="49" t="s">
        <v>130</v>
      </c>
      <c r="G69" s="72"/>
      <c r="H69" s="93"/>
      <c r="I69" s="93"/>
      <c r="J69" s="93"/>
    </row>
    <row r="70" spans="1:10" s="5" customFormat="1" ht="24" customHeight="1">
      <c r="A70" s="108"/>
      <c r="B70" s="109"/>
      <c r="C70" s="108"/>
      <c r="D70" s="43">
        <v>42468</v>
      </c>
      <c r="E70" s="31" t="s">
        <v>12</v>
      </c>
      <c r="F70" s="49" t="s">
        <v>139</v>
      </c>
      <c r="G70" s="72"/>
      <c r="H70" s="93"/>
      <c r="I70" s="93"/>
      <c r="J70" s="93"/>
    </row>
    <row r="71" spans="1:10" s="5" customFormat="1" ht="21" customHeight="1">
      <c r="A71" s="108"/>
      <c r="B71" s="109"/>
      <c r="C71" s="108"/>
      <c r="D71" s="43">
        <v>-3096</v>
      </c>
      <c r="E71" s="35" t="s">
        <v>12</v>
      </c>
      <c r="F71" s="66" t="s">
        <v>143</v>
      </c>
      <c r="G71" s="72"/>
      <c r="H71" s="93"/>
      <c r="I71" s="93"/>
      <c r="J71" s="93"/>
    </row>
    <row r="72" spans="1:10" s="5" customFormat="1" ht="23.25" customHeight="1">
      <c r="A72" s="108"/>
      <c r="B72" s="109"/>
      <c r="C72" s="108"/>
      <c r="D72" s="43">
        <v>95531</v>
      </c>
      <c r="E72" s="35" t="s">
        <v>12</v>
      </c>
      <c r="F72" s="66" t="s">
        <v>141</v>
      </c>
      <c r="G72" s="72"/>
      <c r="H72" s="93"/>
      <c r="I72" s="93"/>
      <c r="J72" s="93"/>
    </row>
    <row r="73" spans="1:10" s="5" customFormat="1" ht="24" customHeight="1">
      <c r="A73" s="108"/>
      <c r="B73" s="109"/>
      <c r="C73" s="108"/>
      <c r="D73" s="43">
        <v>130801</v>
      </c>
      <c r="E73" s="31" t="s">
        <v>12</v>
      </c>
      <c r="F73" s="49" t="s">
        <v>144</v>
      </c>
      <c r="G73" s="72"/>
      <c r="H73" s="93"/>
      <c r="I73" s="93"/>
      <c r="J73" s="93"/>
    </row>
    <row r="74" spans="1:10" s="5" customFormat="1" ht="24" customHeight="1">
      <c r="A74" s="103" t="s">
        <v>107</v>
      </c>
      <c r="B74" s="107" t="s">
        <v>109</v>
      </c>
      <c r="C74" s="103">
        <v>2282</v>
      </c>
      <c r="D74" s="43">
        <v>35946</v>
      </c>
      <c r="E74" s="35" t="s">
        <v>12</v>
      </c>
      <c r="F74" s="35" t="s">
        <v>121</v>
      </c>
      <c r="G74" s="72"/>
      <c r="H74" s="93"/>
      <c r="I74" s="93"/>
      <c r="J74" s="93"/>
    </row>
    <row r="75" spans="1:10" s="5" customFormat="1" ht="18" customHeight="1">
      <c r="A75" s="108"/>
      <c r="B75" s="109"/>
      <c r="C75" s="108"/>
      <c r="D75" s="43">
        <v>5030</v>
      </c>
      <c r="E75" s="35" t="s">
        <v>12</v>
      </c>
      <c r="F75" s="35" t="s">
        <v>127</v>
      </c>
      <c r="G75" s="72"/>
      <c r="H75" s="93"/>
      <c r="I75" s="93"/>
      <c r="J75" s="93"/>
    </row>
    <row r="76" spans="1:10" s="5" customFormat="1" ht="21" customHeight="1">
      <c r="A76" s="108"/>
      <c r="B76" s="109"/>
      <c r="C76" s="108"/>
      <c r="D76" s="43">
        <v>3832</v>
      </c>
      <c r="E76" s="35" t="s">
        <v>12</v>
      </c>
      <c r="F76" s="35" t="s">
        <v>128</v>
      </c>
      <c r="G76" s="72"/>
      <c r="H76" s="93"/>
      <c r="I76" s="93"/>
      <c r="J76" s="93"/>
    </row>
    <row r="77" spans="1:10" s="5" customFormat="1" ht="21" customHeight="1">
      <c r="A77" s="108"/>
      <c r="B77" s="109"/>
      <c r="C77" s="108"/>
      <c r="D77" s="43">
        <v>2034</v>
      </c>
      <c r="E77" s="35" t="s">
        <v>12</v>
      </c>
      <c r="F77" s="66" t="s">
        <v>129</v>
      </c>
      <c r="G77" s="72"/>
      <c r="H77" s="93"/>
      <c r="I77" s="93"/>
      <c r="J77" s="93"/>
    </row>
    <row r="78" spans="1:10" s="5" customFormat="1" ht="19.5" customHeight="1">
      <c r="A78" s="108"/>
      <c r="B78" s="109"/>
      <c r="C78" s="108"/>
      <c r="D78" s="110">
        <v>22536</v>
      </c>
      <c r="E78" s="35" t="s">
        <v>12</v>
      </c>
      <c r="F78" s="66" t="s">
        <v>135</v>
      </c>
      <c r="G78" s="72"/>
      <c r="H78" s="93"/>
      <c r="I78" s="93"/>
      <c r="J78" s="93"/>
    </row>
    <row r="79" spans="1:10" s="5" customFormat="1" ht="21" customHeight="1">
      <c r="A79" s="108"/>
      <c r="B79" s="109"/>
      <c r="C79" s="108"/>
      <c r="D79" s="43">
        <v>15034</v>
      </c>
      <c r="E79" s="35" t="s">
        <v>12</v>
      </c>
      <c r="F79" s="66" t="s">
        <v>136</v>
      </c>
      <c r="G79" s="72"/>
      <c r="H79" s="93"/>
      <c r="I79" s="93"/>
      <c r="J79" s="93"/>
    </row>
    <row r="80" spans="1:10" s="5" customFormat="1" ht="21" customHeight="1">
      <c r="A80" s="108"/>
      <c r="B80" s="109"/>
      <c r="C80" s="108"/>
      <c r="D80" s="43">
        <v>104862</v>
      </c>
      <c r="E80" s="35" t="s">
        <v>12</v>
      </c>
      <c r="F80" s="66" t="s">
        <v>139</v>
      </c>
      <c r="G80" s="72"/>
      <c r="H80" s="93"/>
      <c r="I80" s="93"/>
      <c r="J80" s="93"/>
    </row>
    <row r="81" spans="1:10" s="5" customFormat="1" ht="21" customHeight="1">
      <c r="A81" s="108"/>
      <c r="B81" s="109"/>
      <c r="C81" s="108"/>
      <c r="D81" s="43">
        <v>62045</v>
      </c>
      <c r="E81" s="35" t="s">
        <v>12</v>
      </c>
      <c r="F81" s="66" t="s">
        <v>141</v>
      </c>
      <c r="G81" s="72"/>
      <c r="H81" s="93"/>
      <c r="I81" s="93"/>
      <c r="J81" s="93"/>
    </row>
    <row r="82" spans="1:10" s="5" customFormat="1" ht="21" customHeight="1">
      <c r="A82" s="108"/>
      <c r="B82" s="109"/>
      <c r="C82" s="108"/>
      <c r="D82" s="43">
        <v>52704</v>
      </c>
      <c r="E82" s="35" t="s">
        <v>12</v>
      </c>
      <c r="F82" s="66" t="s">
        <v>142</v>
      </c>
      <c r="G82" s="72"/>
      <c r="H82" s="93"/>
      <c r="I82" s="93"/>
      <c r="J82" s="93"/>
    </row>
    <row r="83" spans="1:10" s="5" customFormat="1" ht="21" customHeight="1">
      <c r="A83" s="108"/>
      <c r="B83" s="109"/>
      <c r="C83" s="108"/>
      <c r="D83" s="43">
        <v>-348</v>
      </c>
      <c r="E83" s="35" t="s">
        <v>12</v>
      </c>
      <c r="F83" s="66" t="s">
        <v>143</v>
      </c>
      <c r="G83" s="72"/>
      <c r="H83" s="93"/>
      <c r="I83" s="93"/>
      <c r="J83" s="93"/>
    </row>
    <row r="84" spans="1:10" s="5" customFormat="1" ht="21" customHeight="1">
      <c r="A84" s="108"/>
      <c r="B84" s="109"/>
      <c r="C84" s="108"/>
      <c r="D84" s="43">
        <v>5474</v>
      </c>
      <c r="E84" s="31" t="s">
        <v>12</v>
      </c>
      <c r="F84" s="49" t="s">
        <v>144</v>
      </c>
      <c r="G84" s="72"/>
      <c r="H84" s="93"/>
      <c r="I84" s="93"/>
      <c r="J84" s="93"/>
    </row>
    <row r="85" spans="1:10" s="5" customFormat="1" ht="21" customHeight="1">
      <c r="A85" s="108"/>
      <c r="B85" s="109"/>
      <c r="C85" s="108"/>
      <c r="D85" s="43">
        <v>2778</v>
      </c>
      <c r="E85" s="31" t="s">
        <v>12</v>
      </c>
      <c r="F85" s="49" t="s">
        <v>151</v>
      </c>
      <c r="G85" s="72"/>
      <c r="H85" s="93"/>
      <c r="I85" s="93"/>
      <c r="J85" s="93"/>
    </row>
    <row r="86" spans="1:10" s="5" customFormat="1" ht="21" customHeight="1">
      <c r="A86" s="103" t="s">
        <v>106</v>
      </c>
      <c r="B86" s="111" t="s">
        <v>110</v>
      </c>
      <c r="C86" s="112">
        <v>2282</v>
      </c>
      <c r="D86" s="43">
        <v>2760</v>
      </c>
      <c r="E86" s="35" t="s">
        <v>12</v>
      </c>
      <c r="F86" s="35" t="s">
        <v>121</v>
      </c>
      <c r="G86" s="72"/>
      <c r="H86" s="93"/>
      <c r="I86" s="93"/>
      <c r="J86" s="93"/>
    </row>
    <row r="87" spans="1:10" s="5" customFormat="1" ht="18.75" customHeight="1">
      <c r="A87" s="108"/>
      <c r="B87" s="113"/>
      <c r="C87" s="112">
        <v>2282</v>
      </c>
      <c r="D87" s="43">
        <v>24774</v>
      </c>
      <c r="E87" s="35" t="s">
        <v>12</v>
      </c>
      <c r="F87" s="35" t="s">
        <v>127</v>
      </c>
      <c r="G87" s="72"/>
      <c r="H87" s="93"/>
      <c r="I87" s="93"/>
      <c r="J87" s="93"/>
    </row>
    <row r="88" spans="1:10" s="5" customFormat="1" ht="21" customHeight="1">
      <c r="A88" s="108"/>
      <c r="B88" s="113"/>
      <c r="C88" s="112">
        <v>2282</v>
      </c>
      <c r="D88" s="43">
        <v>19992</v>
      </c>
      <c r="E88" s="35" t="s">
        <v>12</v>
      </c>
      <c r="F88" s="66" t="s">
        <v>133</v>
      </c>
      <c r="G88" s="72"/>
      <c r="H88" s="93"/>
      <c r="I88" s="93"/>
      <c r="J88" s="93"/>
    </row>
    <row r="89" spans="1:10" s="5" customFormat="1" ht="21" customHeight="1">
      <c r="A89" s="108"/>
      <c r="B89" s="113"/>
      <c r="C89" s="112">
        <v>2282</v>
      </c>
      <c r="D89" s="43">
        <v>20250</v>
      </c>
      <c r="E89" s="35" t="s">
        <v>12</v>
      </c>
      <c r="F89" s="66" t="s">
        <v>139</v>
      </c>
      <c r="G89" s="72"/>
      <c r="H89" s="93"/>
      <c r="I89" s="93"/>
      <c r="J89" s="93"/>
    </row>
    <row r="90" spans="1:10" s="5" customFormat="1" ht="21" customHeight="1">
      <c r="A90" s="108"/>
      <c r="B90" s="113"/>
      <c r="C90" s="112">
        <v>2282</v>
      </c>
      <c r="D90" s="43">
        <v>11981</v>
      </c>
      <c r="E90" s="35" t="s">
        <v>12</v>
      </c>
      <c r="F90" s="66" t="s">
        <v>141</v>
      </c>
      <c r="G90" s="72"/>
      <c r="H90" s="93"/>
      <c r="I90" s="93"/>
      <c r="J90" s="93"/>
    </row>
    <row r="91" spans="1:10" s="5" customFormat="1" ht="21" customHeight="1">
      <c r="A91" s="108"/>
      <c r="B91" s="113"/>
      <c r="C91" s="112">
        <v>2282</v>
      </c>
      <c r="D91" s="43">
        <v>11970</v>
      </c>
      <c r="E91" s="35" t="s">
        <v>12</v>
      </c>
      <c r="F91" s="66" t="s">
        <v>142</v>
      </c>
      <c r="G91" s="72"/>
      <c r="H91" s="93"/>
      <c r="I91" s="93"/>
      <c r="J91" s="93"/>
    </row>
    <row r="92" spans="1:10" s="5" customFormat="1" ht="21" customHeight="1">
      <c r="A92" s="108"/>
      <c r="B92" s="113"/>
      <c r="C92" s="112">
        <v>2282</v>
      </c>
      <c r="D92" s="43">
        <v>9686</v>
      </c>
      <c r="E92" s="31" t="s">
        <v>12</v>
      </c>
      <c r="F92" s="49" t="s">
        <v>144</v>
      </c>
      <c r="G92" s="72"/>
      <c r="H92" s="93"/>
      <c r="I92" s="93"/>
      <c r="J92" s="93"/>
    </row>
    <row r="93" spans="1:10" s="5" customFormat="1" ht="21" customHeight="1">
      <c r="A93" s="103" t="s">
        <v>106</v>
      </c>
      <c r="B93" s="102" t="s">
        <v>111</v>
      </c>
      <c r="C93" s="103">
        <v>2282</v>
      </c>
      <c r="D93" s="114">
        <v>80569</v>
      </c>
      <c r="E93" s="35" t="s">
        <v>12</v>
      </c>
      <c r="F93" s="35" t="s">
        <v>121</v>
      </c>
      <c r="G93" s="72"/>
      <c r="H93" s="93"/>
      <c r="I93" s="93"/>
      <c r="J93" s="93"/>
    </row>
    <row r="94" spans="1:10" s="5" customFormat="1" ht="19.5" customHeight="1">
      <c r="A94" s="108"/>
      <c r="B94" s="115"/>
      <c r="C94" s="108"/>
      <c r="D94" s="114">
        <v>5656</v>
      </c>
      <c r="E94" s="35" t="s">
        <v>12</v>
      </c>
      <c r="F94" s="35" t="s">
        <v>127</v>
      </c>
      <c r="G94" s="72"/>
      <c r="H94" s="93"/>
      <c r="I94" s="93"/>
      <c r="J94" s="93"/>
    </row>
    <row r="95" spans="1:10" s="5" customFormat="1" ht="21" customHeight="1">
      <c r="A95" s="108"/>
      <c r="B95" s="115"/>
      <c r="C95" s="108"/>
      <c r="D95" s="114">
        <v>17854</v>
      </c>
      <c r="E95" s="35" t="s">
        <v>12</v>
      </c>
      <c r="F95" s="66" t="s">
        <v>140</v>
      </c>
      <c r="G95" s="72"/>
      <c r="H95" s="93"/>
      <c r="I95" s="93"/>
      <c r="J95" s="93"/>
    </row>
    <row r="96" spans="1:10" s="5" customFormat="1" ht="21" customHeight="1">
      <c r="A96" s="108"/>
      <c r="B96" s="115"/>
      <c r="C96" s="108"/>
      <c r="D96" s="114">
        <v>306407</v>
      </c>
      <c r="E96" s="35" t="s">
        <v>12</v>
      </c>
      <c r="F96" s="66" t="s">
        <v>139</v>
      </c>
      <c r="G96" s="72"/>
      <c r="H96" s="93"/>
      <c r="I96" s="93"/>
      <c r="J96" s="93"/>
    </row>
    <row r="97" spans="1:12" s="5" customFormat="1" ht="21" customHeight="1">
      <c r="A97" s="108"/>
      <c r="B97" s="115"/>
      <c r="C97" s="108"/>
      <c r="D97" s="43">
        <v>-27875</v>
      </c>
      <c r="E97" s="35" t="s">
        <v>12</v>
      </c>
      <c r="F97" s="66" t="s">
        <v>143</v>
      </c>
      <c r="G97" s="72"/>
      <c r="H97" s="93"/>
      <c r="I97" s="93"/>
      <c r="J97" s="93"/>
    </row>
    <row r="98" spans="1:12" s="5" customFormat="1" ht="21" customHeight="1">
      <c r="A98" s="108"/>
      <c r="B98" s="115"/>
      <c r="C98" s="108"/>
      <c r="D98" s="114">
        <v>1803</v>
      </c>
      <c r="E98" s="35" t="s">
        <v>12</v>
      </c>
      <c r="F98" s="66" t="s">
        <v>141</v>
      </c>
      <c r="G98" s="72"/>
      <c r="H98" s="93"/>
      <c r="I98" s="93"/>
      <c r="J98" s="93"/>
    </row>
    <row r="99" spans="1:12" s="5" customFormat="1" ht="21" customHeight="1">
      <c r="A99" s="108"/>
      <c r="B99" s="115"/>
      <c r="C99" s="108"/>
      <c r="D99" s="43">
        <v>91166</v>
      </c>
      <c r="E99" s="31" t="s">
        <v>12</v>
      </c>
      <c r="F99" s="49" t="s">
        <v>144</v>
      </c>
      <c r="G99" s="72"/>
      <c r="H99" s="93"/>
      <c r="I99" s="93"/>
      <c r="J99" s="93"/>
    </row>
    <row r="100" spans="1:12" s="5" customFormat="1" ht="21" customHeight="1">
      <c r="A100" s="116" t="s">
        <v>113</v>
      </c>
      <c r="B100" s="117"/>
      <c r="C100" s="59">
        <v>2282</v>
      </c>
      <c r="D100" s="36">
        <f>SUM(D60:D99)</f>
        <v>1685229</v>
      </c>
      <c r="E100" s="35"/>
      <c r="F100" s="35"/>
      <c r="G100" s="72"/>
      <c r="H100" s="93"/>
      <c r="I100" s="93"/>
      <c r="J100" s="93"/>
      <c r="L100" s="67"/>
    </row>
    <row r="101" spans="1:12" ht="20.25" customHeight="1">
      <c r="A101" s="74" t="s">
        <v>131</v>
      </c>
      <c r="B101" s="75"/>
      <c r="C101" s="60"/>
      <c r="D101" s="42"/>
      <c r="E101" s="41"/>
      <c r="F101" s="31"/>
      <c r="G101" s="23"/>
    </row>
    <row r="102" spans="1:12" s="5" customFormat="1" ht="76.5" customHeight="1">
      <c r="A102" s="87" t="s">
        <v>55</v>
      </c>
      <c r="B102" s="88" t="s">
        <v>134</v>
      </c>
      <c r="C102" s="59">
        <v>2282</v>
      </c>
      <c r="D102" s="36">
        <v>96000</v>
      </c>
      <c r="E102" s="35" t="s">
        <v>12</v>
      </c>
      <c r="F102" s="31" t="s">
        <v>121</v>
      </c>
      <c r="G102" s="24" t="s">
        <v>132</v>
      </c>
      <c r="H102" s="93"/>
      <c r="I102" s="93"/>
      <c r="J102" s="93"/>
    </row>
    <row r="103" spans="1:12" ht="23.25" customHeight="1">
      <c r="A103" s="74" t="s">
        <v>14</v>
      </c>
      <c r="B103" s="75"/>
      <c r="C103" s="60"/>
      <c r="D103" s="42"/>
      <c r="E103" s="41"/>
      <c r="F103" s="31"/>
      <c r="G103" s="23"/>
    </row>
    <row r="104" spans="1:12" s="5" customFormat="1" ht="79.5" customHeight="1">
      <c r="A104" s="87" t="s">
        <v>55</v>
      </c>
      <c r="B104" s="88" t="s">
        <v>101</v>
      </c>
      <c r="C104" s="59">
        <v>2730</v>
      </c>
      <c r="D104" s="36">
        <v>277300</v>
      </c>
      <c r="E104" s="35" t="s">
        <v>12</v>
      </c>
      <c r="F104" s="31" t="s">
        <v>121</v>
      </c>
      <c r="G104" s="24" t="s">
        <v>79</v>
      </c>
      <c r="H104" s="93"/>
      <c r="I104" s="93"/>
      <c r="J104" s="93"/>
    </row>
    <row r="105" spans="1:12" ht="20.25" customHeight="1">
      <c r="A105" s="76" t="s">
        <v>147</v>
      </c>
      <c r="B105" s="75"/>
      <c r="C105" s="61"/>
      <c r="D105" s="44"/>
      <c r="E105" s="37"/>
      <c r="F105" s="31"/>
      <c r="G105" s="21"/>
    </row>
    <row r="106" spans="1:12" s="6" customFormat="1" ht="43.5" customHeight="1">
      <c r="A106" s="118" t="s">
        <v>56</v>
      </c>
      <c r="B106" s="119" t="s">
        <v>66</v>
      </c>
      <c r="C106" s="77">
        <v>2282</v>
      </c>
      <c r="D106" s="68">
        <v>67453</v>
      </c>
      <c r="E106" s="31" t="s">
        <v>12</v>
      </c>
      <c r="F106" s="31" t="s">
        <v>121</v>
      </c>
      <c r="G106" s="10"/>
    </row>
    <row r="107" spans="1:12" s="6" customFormat="1" ht="43.5" customHeight="1">
      <c r="A107" s="120"/>
      <c r="B107" s="121"/>
      <c r="C107" s="78"/>
      <c r="D107" s="69">
        <v>-931</v>
      </c>
      <c r="E107" s="31" t="s">
        <v>12</v>
      </c>
      <c r="F107" s="49" t="s">
        <v>148</v>
      </c>
      <c r="G107" s="10"/>
    </row>
    <row r="108" spans="1:12" s="6" customFormat="1" ht="46.5" customHeight="1">
      <c r="A108" s="118" t="s">
        <v>55</v>
      </c>
      <c r="B108" s="119" t="s">
        <v>116</v>
      </c>
      <c r="C108" s="77">
        <v>2282</v>
      </c>
      <c r="D108" s="36">
        <f>-10498+32524</f>
        <v>22026</v>
      </c>
      <c r="E108" s="31" t="s">
        <v>12</v>
      </c>
      <c r="F108" s="31" t="s">
        <v>121</v>
      </c>
      <c r="G108" s="72" t="s">
        <v>78</v>
      </c>
    </row>
    <row r="109" spans="1:12" s="6" customFormat="1" ht="46.5" customHeight="1">
      <c r="A109" s="120"/>
      <c r="B109" s="121"/>
      <c r="C109" s="78"/>
      <c r="D109" s="69">
        <v>-1836</v>
      </c>
      <c r="E109" s="31" t="s">
        <v>12</v>
      </c>
      <c r="F109" s="49" t="s">
        <v>148</v>
      </c>
      <c r="G109" s="73"/>
    </row>
    <row r="110" spans="1:12" s="5" customFormat="1" ht="46.5" customHeight="1">
      <c r="A110" s="87" t="s">
        <v>55</v>
      </c>
      <c r="B110" s="88" t="s">
        <v>73</v>
      </c>
      <c r="C110" s="59">
        <v>2730</v>
      </c>
      <c r="D110" s="36">
        <v>140160</v>
      </c>
      <c r="E110" s="35" t="s">
        <v>12</v>
      </c>
      <c r="F110" s="31" t="s">
        <v>121</v>
      </c>
      <c r="G110" s="73"/>
      <c r="H110" s="93"/>
      <c r="I110" s="93"/>
      <c r="J110" s="93"/>
    </row>
    <row r="111" spans="1:12" ht="46.5" customHeight="1">
      <c r="A111" s="122" t="s">
        <v>149</v>
      </c>
      <c r="B111" s="45"/>
      <c r="C111" s="62"/>
      <c r="D111" s="46"/>
      <c r="E111" s="47" t="s">
        <v>150</v>
      </c>
      <c r="F111" s="47"/>
      <c r="G111" s="52"/>
    </row>
    <row r="112" spans="1:12" ht="19.5" customHeight="1">
      <c r="A112" s="65" t="s">
        <v>16</v>
      </c>
      <c r="B112" s="45"/>
      <c r="C112" s="62"/>
      <c r="D112" s="46"/>
      <c r="E112" s="47"/>
      <c r="F112" s="47"/>
      <c r="G112" s="13"/>
    </row>
    <row r="113" spans="1:7" ht="14.25" customHeight="1">
      <c r="A113" s="11" t="s">
        <v>137</v>
      </c>
      <c r="E113" s="47" t="s">
        <v>138</v>
      </c>
      <c r="G113" s="11"/>
    </row>
    <row r="114" spans="1:7">
      <c r="A114" s="70">
        <v>43714</v>
      </c>
    </row>
    <row r="136" spans="1:16077" s="2" customFormat="1">
      <c r="A136" s="11"/>
      <c r="B136" s="25"/>
      <c r="C136" s="11"/>
      <c r="D136" s="26"/>
      <c r="E136" s="25"/>
      <c r="F136" s="25"/>
      <c r="G136" s="123"/>
      <c r="H136" s="86"/>
      <c r="I136" s="86"/>
      <c r="J136" s="86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</row>
    <row r="137" spans="1:16077" s="2" customFormat="1">
      <c r="A137" s="11"/>
      <c r="B137" s="25"/>
      <c r="C137" s="11"/>
      <c r="D137" s="26"/>
      <c r="E137" s="25"/>
      <c r="F137" s="25"/>
      <c r="G137" s="123"/>
      <c r="H137" s="86"/>
      <c r="I137" s="86"/>
      <c r="J137" s="86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</row>
    <row r="138" spans="1:16077" s="2" customFormat="1">
      <c r="A138" s="11"/>
      <c r="B138" s="25"/>
      <c r="C138" s="11"/>
      <c r="D138" s="26"/>
      <c r="E138" s="25"/>
      <c r="F138" s="25"/>
      <c r="G138" s="123"/>
      <c r="H138" s="86"/>
      <c r="I138" s="86"/>
      <c r="J138" s="86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</row>
    <row r="139" spans="1:16077" s="2" customFormat="1">
      <c r="A139" s="11"/>
      <c r="B139" s="25"/>
      <c r="C139" s="11"/>
      <c r="D139" s="26"/>
      <c r="E139" s="25"/>
      <c r="F139" s="25"/>
      <c r="G139" s="123"/>
      <c r="H139" s="86"/>
      <c r="I139" s="86"/>
      <c r="J139" s="86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</row>
    <row r="140" spans="1:16077" s="2" customFormat="1">
      <c r="A140" s="11"/>
      <c r="B140" s="25"/>
      <c r="C140" s="11"/>
      <c r="D140" s="26"/>
      <c r="E140" s="25"/>
      <c r="F140" s="25"/>
      <c r="G140" s="123"/>
      <c r="H140" s="86"/>
      <c r="I140" s="86"/>
      <c r="J140" s="86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</row>
    <row r="141" spans="1:16077" s="2" customFormat="1">
      <c r="A141" s="11"/>
      <c r="B141" s="25"/>
      <c r="C141" s="11"/>
      <c r="D141" s="26"/>
      <c r="E141" s="25"/>
      <c r="F141" s="25"/>
      <c r="G141" s="123"/>
      <c r="H141" s="86"/>
      <c r="I141" s="86"/>
      <c r="J141" s="86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</row>
    <row r="142" spans="1:16077" s="2" customFormat="1">
      <c r="A142" s="11"/>
      <c r="B142" s="25"/>
      <c r="C142" s="11"/>
      <c r="D142" s="26"/>
      <c r="E142" s="25"/>
      <c r="F142" s="25"/>
      <c r="G142" s="123"/>
      <c r="H142" s="86"/>
      <c r="I142" s="86"/>
      <c r="J142" s="86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</row>
    <row r="143" spans="1:16077" s="2" customFormat="1">
      <c r="A143" s="11"/>
      <c r="B143" s="25"/>
      <c r="C143" s="11"/>
      <c r="D143" s="26"/>
      <c r="E143" s="25"/>
      <c r="F143" s="25"/>
      <c r="G143" s="123"/>
      <c r="H143" s="86"/>
      <c r="I143" s="86"/>
      <c r="J143" s="86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</row>
    <row r="144" spans="1:16077" s="2" customFormat="1">
      <c r="A144" s="11"/>
      <c r="B144" s="25"/>
      <c r="C144" s="11"/>
      <c r="D144" s="26"/>
      <c r="E144" s="25"/>
      <c r="F144" s="25"/>
      <c r="G144" s="123"/>
      <c r="H144" s="86"/>
      <c r="I144" s="86"/>
      <c r="J144" s="86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</row>
    <row r="145" spans="1:16077" s="2" customFormat="1">
      <c r="A145" s="11"/>
      <c r="B145" s="25"/>
      <c r="C145" s="11"/>
      <c r="D145" s="26"/>
      <c r="E145" s="25"/>
      <c r="F145" s="25"/>
      <c r="G145" s="123"/>
      <c r="H145" s="86"/>
      <c r="I145" s="86"/>
      <c r="J145" s="86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</row>
    <row r="146" spans="1:16077" s="2" customFormat="1">
      <c r="A146" s="11"/>
      <c r="B146" s="25"/>
      <c r="C146" s="11"/>
      <c r="D146" s="26"/>
      <c r="E146" s="25"/>
      <c r="F146" s="25"/>
      <c r="G146" s="123"/>
      <c r="H146" s="86"/>
      <c r="I146" s="86"/>
      <c r="J146" s="86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</row>
    <row r="147" spans="1:16077" s="2" customFormat="1">
      <c r="A147" s="11"/>
      <c r="B147" s="25"/>
      <c r="C147" s="11"/>
      <c r="D147" s="26"/>
      <c r="E147" s="25"/>
      <c r="F147" s="25"/>
      <c r="G147" s="123"/>
      <c r="H147" s="86"/>
      <c r="I147" s="86"/>
      <c r="J147" s="86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</row>
    <row r="148" spans="1:16077" s="2" customFormat="1">
      <c r="A148" s="11"/>
      <c r="B148" s="25"/>
      <c r="C148" s="11"/>
      <c r="D148" s="26"/>
      <c r="E148" s="25"/>
      <c r="F148" s="25"/>
      <c r="G148" s="123"/>
      <c r="H148" s="86"/>
      <c r="I148" s="86"/>
      <c r="J148" s="86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</row>
    <row r="149" spans="1:16077" s="2" customFormat="1">
      <c r="A149" s="11"/>
      <c r="B149" s="25"/>
      <c r="C149" s="11"/>
      <c r="D149" s="26"/>
      <c r="E149" s="25"/>
      <c r="F149" s="25"/>
      <c r="G149" s="123"/>
      <c r="H149" s="86"/>
      <c r="I149" s="86"/>
      <c r="J149" s="86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</row>
    <row r="150" spans="1:16077" s="2" customFormat="1">
      <c r="A150" s="11"/>
      <c r="B150" s="25"/>
      <c r="C150" s="11"/>
      <c r="D150" s="26"/>
      <c r="E150" s="25"/>
      <c r="F150" s="25"/>
      <c r="G150" s="123"/>
      <c r="H150" s="86"/>
      <c r="I150" s="86"/>
      <c r="J150" s="86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</row>
    <row r="151" spans="1:16077" s="2" customFormat="1">
      <c r="A151" s="11"/>
      <c r="B151" s="25"/>
      <c r="C151" s="11"/>
      <c r="D151" s="26"/>
      <c r="E151" s="25"/>
      <c r="F151" s="25"/>
      <c r="G151" s="123"/>
      <c r="H151" s="86"/>
      <c r="I151" s="86"/>
      <c r="J151" s="86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</row>
    <row r="152" spans="1:16077" s="2" customFormat="1">
      <c r="A152" s="11"/>
      <c r="B152" s="25"/>
      <c r="C152" s="11"/>
      <c r="D152" s="26"/>
      <c r="E152" s="25"/>
      <c r="F152" s="25"/>
      <c r="G152" s="123"/>
      <c r="H152" s="86"/>
      <c r="I152" s="86"/>
      <c r="J152" s="86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</row>
    <row r="153" spans="1:16077" s="2" customFormat="1">
      <c r="A153" s="11"/>
      <c r="B153" s="25"/>
      <c r="C153" s="11"/>
      <c r="D153" s="26"/>
      <c r="E153" s="25"/>
      <c r="F153" s="25"/>
      <c r="G153" s="123"/>
      <c r="H153" s="86"/>
      <c r="I153" s="86"/>
      <c r="J153" s="86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</row>
    <row r="154" spans="1:16077" s="2" customFormat="1">
      <c r="A154" s="11"/>
      <c r="B154" s="25"/>
      <c r="C154" s="11"/>
      <c r="D154" s="26"/>
      <c r="E154" s="25"/>
      <c r="F154" s="25"/>
      <c r="G154" s="123"/>
      <c r="H154" s="86"/>
      <c r="I154" s="86"/>
      <c r="J154" s="86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</row>
    <row r="155" spans="1:16077" s="2" customFormat="1">
      <c r="A155" s="11"/>
      <c r="B155" s="25"/>
      <c r="C155" s="11"/>
      <c r="D155" s="26"/>
      <c r="E155" s="25"/>
      <c r="F155" s="25"/>
      <c r="G155" s="123"/>
      <c r="H155" s="86"/>
      <c r="I155" s="86"/>
      <c r="J155" s="86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</row>
    <row r="156" spans="1:16077" s="2" customFormat="1">
      <c r="A156" s="11"/>
      <c r="B156" s="25"/>
      <c r="C156" s="11"/>
      <c r="D156" s="26"/>
      <c r="E156" s="25"/>
      <c r="F156" s="25"/>
      <c r="G156" s="123"/>
      <c r="H156" s="86"/>
      <c r="I156" s="86"/>
      <c r="J156" s="86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</row>
    <row r="157" spans="1:16077" s="2" customFormat="1">
      <c r="A157" s="11"/>
      <c r="B157" s="25"/>
      <c r="C157" s="11"/>
      <c r="D157" s="26"/>
      <c r="E157" s="25"/>
      <c r="F157" s="25"/>
      <c r="G157" s="123"/>
      <c r="H157" s="86"/>
      <c r="I157" s="86"/>
      <c r="J157" s="86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</row>
    <row r="158" spans="1:16077" s="2" customFormat="1">
      <c r="A158" s="11"/>
      <c r="B158" s="25"/>
      <c r="C158" s="11"/>
      <c r="D158" s="26"/>
      <c r="E158" s="25"/>
      <c r="F158" s="25"/>
      <c r="G158" s="123"/>
      <c r="H158" s="86"/>
      <c r="I158" s="86"/>
      <c r="J158" s="86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</row>
    <row r="159" spans="1:16077" s="2" customFormat="1">
      <c r="A159" s="11"/>
      <c r="B159" s="25"/>
      <c r="C159" s="11"/>
      <c r="D159" s="26"/>
      <c r="E159" s="25"/>
      <c r="F159" s="25"/>
      <c r="G159" s="123"/>
      <c r="H159" s="86"/>
      <c r="I159" s="86"/>
      <c r="J159" s="86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</row>
    <row r="160" spans="1:16077" s="2" customFormat="1">
      <c r="A160" s="11"/>
      <c r="B160" s="25"/>
      <c r="C160" s="11"/>
      <c r="D160" s="26"/>
      <c r="E160" s="25"/>
      <c r="F160" s="25"/>
      <c r="G160" s="123"/>
      <c r="H160" s="86"/>
      <c r="I160" s="86"/>
      <c r="J160" s="86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</row>
    <row r="161" spans="1:16077" s="2" customFormat="1">
      <c r="A161" s="11"/>
      <c r="B161" s="25"/>
      <c r="C161" s="11"/>
      <c r="D161" s="26"/>
      <c r="E161" s="25"/>
      <c r="F161" s="25"/>
      <c r="G161" s="123"/>
      <c r="H161" s="86"/>
      <c r="I161" s="86"/>
      <c r="J161" s="86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</row>
    <row r="162" spans="1:16077" s="2" customFormat="1">
      <c r="A162" s="11"/>
      <c r="B162" s="25"/>
      <c r="C162" s="11"/>
      <c r="D162" s="26"/>
      <c r="E162" s="25"/>
      <c r="F162" s="25"/>
      <c r="G162" s="123"/>
      <c r="H162" s="86"/>
      <c r="I162" s="86"/>
      <c r="J162" s="86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</row>
    <row r="163" spans="1:16077" s="2" customFormat="1">
      <c r="A163" s="11"/>
      <c r="B163" s="25"/>
      <c r="C163" s="11"/>
      <c r="D163" s="26"/>
      <c r="E163" s="25"/>
      <c r="F163" s="25"/>
      <c r="G163" s="123"/>
      <c r="H163" s="86"/>
      <c r="I163" s="86"/>
      <c r="J163" s="86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</row>
    <row r="164" spans="1:16077" s="2" customFormat="1">
      <c r="A164" s="11"/>
      <c r="B164" s="25"/>
      <c r="C164" s="11"/>
      <c r="D164" s="26"/>
      <c r="E164" s="25"/>
      <c r="F164" s="25"/>
      <c r="G164" s="123"/>
      <c r="H164" s="86"/>
      <c r="I164" s="86"/>
      <c r="J164" s="86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</row>
    <row r="165" spans="1:16077" s="2" customFormat="1">
      <c r="A165" s="11"/>
      <c r="B165" s="25"/>
      <c r="C165" s="11"/>
      <c r="D165" s="26"/>
      <c r="E165" s="25"/>
      <c r="F165" s="25"/>
      <c r="G165" s="123"/>
      <c r="H165" s="86"/>
      <c r="I165" s="86"/>
      <c r="J165" s="86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</row>
    <row r="166" spans="1:16077" s="2" customFormat="1">
      <c r="A166" s="11"/>
      <c r="B166" s="25"/>
      <c r="C166" s="11"/>
      <c r="D166" s="26"/>
      <c r="E166" s="25"/>
      <c r="F166" s="25"/>
      <c r="G166" s="123"/>
      <c r="H166" s="86"/>
      <c r="I166" s="86"/>
      <c r="J166" s="86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</row>
    <row r="167" spans="1:16077" s="2" customFormat="1">
      <c r="A167" s="11"/>
      <c r="B167" s="25"/>
      <c r="C167" s="11"/>
      <c r="D167" s="26"/>
      <c r="E167" s="25"/>
      <c r="F167" s="25"/>
      <c r="G167" s="123"/>
      <c r="H167" s="86"/>
      <c r="I167" s="86"/>
      <c r="J167" s="86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</row>
    <row r="168" spans="1:16077" s="2" customFormat="1">
      <c r="A168" s="11"/>
      <c r="B168" s="25"/>
      <c r="C168" s="11"/>
      <c r="D168" s="26"/>
      <c r="E168" s="25"/>
      <c r="F168" s="25"/>
      <c r="G168" s="123"/>
      <c r="H168" s="86"/>
      <c r="I168" s="86"/>
      <c r="J168" s="86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</row>
    <row r="169" spans="1:16077" s="2" customFormat="1">
      <c r="A169" s="11"/>
      <c r="B169" s="25"/>
      <c r="C169" s="11"/>
      <c r="D169" s="26"/>
      <c r="E169" s="25"/>
      <c r="F169" s="25"/>
      <c r="G169" s="123"/>
      <c r="H169" s="86"/>
      <c r="I169" s="86"/>
      <c r="J169" s="86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</row>
    <row r="170" spans="1:16077" s="2" customFormat="1">
      <c r="A170" s="11"/>
      <c r="B170" s="25"/>
      <c r="C170" s="11"/>
      <c r="D170" s="26"/>
      <c r="E170" s="25"/>
      <c r="F170" s="25"/>
      <c r="G170" s="123"/>
      <c r="H170" s="86"/>
      <c r="I170" s="86"/>
      <c r="J170" s="86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</row>
    <row r="171" spans="1:16077" s="2" customFormat="1">
      <c r="A171" s="11"/>
      <c r="B171" s="25"/>
      <c r="C171" s="11"/>
      <c r="D171" s="26"/>
      <c r="E171" s="25"/>
      <c r="F171" s="25"/>
      <c r="G171" s="123"/>
      <c r="H171" s="86"/>
      <c r="I171" s="86"/>
      <c r="J171" s="86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</row>
    <row r="172" spans="1:16077" s="2" customFormat="1">
      <c r="A172" s="11"/>
      <c r="B172" s="25"/>
      <c r="C172" s="11"/>
      <c r="D172" s="26"/>
      <c r="E172" s="25"/>
      <c r="F172" s="25"/>
      <c r="G172" s="123"/>
      <c r="H172" s="86"/>
      <c r="I172" s="86"/>
      <c r="J172" s="86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</row>
    <row r="173" spans="1:16077" s="2" customFormat="1">
      <c r="A173" s="11"/>
      <c r="B173" s="25"/>
      <c r="C173" s="11"/>
      <c r="D173" s="26"/>
      <c r="E173" s="25"/>
      <c r="F173" s="25"/>
      <c r="G173" s="123"/>
      <c r="H173" s="86"/>
      <c r="I173" s="86"/>
      <c r="J173" s="86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</row>
    <row r="174" spans="1:16077" s="2" customFormat="1">
      <c r="A174" s="11"/>
      <c r="B174" s="25"/>
      <c r="C174" s="11"/>
      <c r="D174" s="26"/>
      <c r="E174" s="25"/>
      <c r="F174" s="25"/>
      <c r="G174" s="123"/>
      <c r="H174" s="86"/>
      <c r="I174" s="86"/>
      <c r="J174" s="86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</row>
    <row r="175" spans="1:16077" s="2" customFormat="1">
      <c r="A175" s="11"/>
      <c r="B175" s="25"/>
      <c r="C175" s="11"/>
      <c r="D175" s="26"/>
      <c r="E175" s="25"/>
      <c r="F175" s="25"/>
      <c r="G175" s="123"/>
      <c r="H175" s="86"/>
      <c r="I175" s="86"/>
      <c r="J175" s="86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</row>
    <row r="176" spans="1:16077" s="2" customFormat="1">
      <c r="A176" s="11"/>
      <c r="B176" s="25"/>
      <c r="C176" s="11"/>
      <c r="D176" s="26"/>
      <c r="E176" s="25"/>
      <c r="F176" s="25"/>
      <c r="G176" s="123"/>
      <c r="H176" s="86"/>
      <c r="I176" s="86"/>
      <c r="J176" s="86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</row>
  </sheetData>
  <sortState ref="A14:B38">
    <sortCondition ref="A13"/>
  </sortState>
  <mergeCells count="43">
    <mergeCell ref="A108:A109"/>
    <mergeCell ref="B108:B109"/>
    <mergeCell ref="C108:C109"/>
    <mergeCell ref="A37:B37"/>
    <mergeCell ref="A58:A59"/>
    <mergeCell ref="B58:B59"/>
    <mergeCell ref="C58:C59"/>
    <mergeCell ref="A51:B51"/>
    <mergeCell ref="A57:G57"/>
    <mergeCell ref="A55:B55"/>
    <mergeCell ref="A53:B53"/>
    <mergeCell ref="G58:G59"/>
    <mergeCell ref="A60:A61"/>
    <mergeCell ref="B60:B61"/>
    <mergeCell ref="C60:C61"/>
    <mergeCell ref="G60:G100"/>
    <mergeCell ref="F2:G2"/>
    <mergeCell ref="A5:G5"/>
    <mergeCell ref="A6:F6"/>
    <mergeCell ref="A7:B7"/>
    <mergeCell ref="A9:B9"/>
    <mergeCell ref="A62:A65"/>
    <mergeCell ref="B62:B65"/>
    <mergeCell ref="C62:C65"/>
    <mergeCell ref="A66:A73"/>
    <mergeCell ref="B66:B73"/>
    <mergeCell ref="C66:C73"/>
    <mergeCell ref="A100:B100"/>
    <mergeCell ref="G108:G110"/>
    <mergeCell ref="A74:A85"/>
    <mergeCell ref="B74:B85"/>
    <mergeCell ref="C74:C85"/>
    <mergeCell ref="A86:A92"/>
    <mergeCell ref="B86:B92"/>
    <mergeCell ref="A93:A99"/>
    <mergeCell ref="B93:B99"/>
    <mergeCell ref="C93:C99"/>
    <mergeCell ref="A101:B101"/>
    <mergeCell ref="A105:B105"/>
    <mergeCell ref="A103:B103"/>
    <mergeCell ref="A106:A107"/>
    <mergeCell ref="B106:B107"/>
    <mergeCell ref="C106:C107"/>
  </mergeCells>
  <printOptions horizontalCentered="1"/>
  <pageMargins left="0" right="0" top="0.78740157480314965" bottom="0.19685039370078741" header="0.51181102362204722" footer="0"/>
  <pageSetup paperSize="9" scale="55" fitToHeight="3" orientation="landscape" verticalDpi="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</vt:lpstr>
      <vt:lpstr>'1'!Область_печати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2019-09-06T12:30:53Z</dcterms:modified>
</cp:coreProperties>
</file>