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для сайту" sheetId="1" r:id="rId1"/>
  </sheets>
  <externalReferences>
    <externalReference r:id="rId2"/>
  </externalReferences>
  <definedNames>
    <definedName name="gh" localSheetId="0">#REF!</definedName>
    <definedName name="gh">#REF!</definedName>
    <definedName name="_xlnm.Database" localSheetId="0">#REF!</definedName>
    <definedName name="_xlnm.Database">#REF!</definedName>
    <definedName name="вик." localSheetId="0">#REF!</definedName>
    <definedName name="вик.">#REF!</definedName>
    <definedName name="викон" localSheetId="0">#REF!</definedName>
    <definedName name="викон">#REF!</definedName>
    <definedName name="диагр4" localSheetId="0">#REF!</definedName>
    <definedName name="диагр4">#REF!</definedName>
    <definedName name="заг" localSheetId="0">#REF!</definedName>
    <definedName name="заг">#REF!</definedName>
    <definedName name="надбавк" localSheetId="0">#REF!</definedName>
    <definedName name="надбавк">#REF!</definedName>
    <definedName name="_xlnm.Print_Area" localSheetId="0">'для сайту'!$A$1:$BB$32</definedName>
  </definedNames>
  <calcPr calcId="145621"/>
</workbook>
</file>

<file path=xl/calcChain.xml><?xml version="1.0" encoding="utf-8"?>
<calcChain xmlns="http://schemas.openxmlformats.org/spreadsheetml/2006/main">
  <c r="AZ33" i="1" l="1"/>
  <c r="AY33" i="1"/>
  <c r="AW33" i="1"/>
  <c r="AV33" i="1"/>
  <c r="AU33" i="1"/>
  <c r="AQ33" i="1"/>
  <c r="AP33" i="1"/>
  <c r="AL33" i="1"/>
  <c r="AH33" i="1"/>
  <c r="AE33" i="1"/>
  <c r="AA33" i="1"/>
  <c r="W33" i="1"/>
  <c r="S33" i="1"/>
  <c r="R33" i="1"/>
  <c r="N33" i="1"/>
  <c r="K33" i="1"/>
  <c r="J33" i="1"/>
  <c r="I33" i="1"/>
  <c r="G33" i="1"/>
  <c r="F33" i="1"/>
  <c r="BA32" i="1"/>
  <c r="AS32" i="1"/>
  <c r="AJ32" i="1"/>
  <c r="L32" i="1"/>
  <c r="M32" i="1" s="1"/>
  <c r="H32" i="1"/>
  <c r="E32" i="1"/>
  <c r="C32" i="1"/>
  <c r="BA31" i="1"/>
  <c r="AS31" i="1"/>
  <c r="AJ31" i="1"/>
  <c r="M31" i="1"/>
  <c r="L31" i="1"/>
  <c r="H31" i="1"/>
  <c r="E31" i="1"/>
  <c r="BA30" i="1"/>
  <c r="AS30" i="1"/>
  <c r="AJ30" i="1"/>
  <c r="M30" i="1"/>
  <c r="L30" i="1"/>
  <c r="H30" i="1"/>
  <c r="E30" i="1"/>
  <c r="BA29" i="1"/>
  <c r="AS29" i="1"/>
  <c r="AJ29" i="1"/>
  <c r="M29" i="1"/>
  <c r="L29" i="1"/>
  <c r="H29" i="1"/>
  <c r="E29" i="1"/>
  <c r="BA28" i="1"/>
  <c r="AS28" i="1"/>
  <c r="AJ28" i="1"/>
  <c r="M28" i="1"/>
  <c r="L28" i="1"/>
  <c r="H28" i="1"/>
  <c r="E28" i="1"/>
  <c r="BA27" i="1"/>
  <c r="AS27" i="1"/>
  <c r="AJ27" i="1"/>
  <c r="M27" i="1"/>
  <c r="L27" i="1"/>
  <c r="H27" i="1"/>
  <c r="E27" i="1"/>
  <c r="BA26" i="1"/>
  <c r="AS26" i="1"/>
  <c r="AJ26" i="1"/>
  <c r="M26" i="1"/>
  <c r="L26" i="1"/>
  <c r="H26" i="1"/>
  <c r="E26" i="1"/>
  <c r="BA25" i="1"/>
  <c r="AS25" i="1"/>
  <c r="AJ25" i="1"/>
  <c r="M25" i="1"/>
  <c r="L25" i="1"/>
  <c r="H25" i="1"/>
  <c r="E25" i="1"/>
  <c r="BA24" i="1"/>
  <c r="AS24" i="1"/>
  <c r="AJ24" i="1"/>
  <c r="M24" i="1"/>
  <c r="L24" i="1"/>
  <c r="H24" i="1"/>
  <c r="E24" i="1"/>
  <c r="BA23" i="1"/>
  <c r="AS23" i="1"/>
  <c r="AJ23" i="1"/>
  <c r="M23" i="1"/>
  <c r="L23" i="1"/>
  <c r="H23" i="1"/>
  <c r="E23" i="1"/>
  <c r="BA22" i="1"/>
  <c r="AS22" i="1"/>
  <c r="AJ22" i="1"/>
  <c r="L22" i="1"/>
  <c r="M22" i="1" s="1"/>
  <c r="H22" i="1"/>
  <c r="E22" i="1"/>
  <c r="BA21" i="1"/>
  <c r="AS21" i="1"/>
  <c r="AJ21" i="1"/>
  <c r="L21" i="1"/>
  <c r="M21" i="1" s="1"/>
  <c r="H21" i="1"/>
  <c r="E21" i="1"/>
  <c r="BA20" i="1"/>
  <c r="AS20" i="1"/>
  <c r="AJ20" i="1"/>
  <c r="L20" i="1"/>
  <c r="M20" i="1" s="1"/>
  <c r="H20" i="1"/>
  <c r="E20" i="1"/>
  <c r="BA19" i="1"/>
  <c r="AS19" i="1"/>
  <c r="AJ19" i="1"/>
  <c r="L19" i="1"/>
  <c r="M19" i="1" s="1"/>
  <c r="H19" i="1"/>
  <c r="E19" i="1"/>
  <c r="BA18" i="1"/>
  <c r="AS18" i="1"/>
  <c r="AJ18" i="1"/>
  <c r="L18" i="1"/>
  <c r="M18" i="1" s="1"/>
  <c r="H18" i="1"/>
  <c r="E18" i="1"/>
  <c r="BA17" i="1"/>
  <c r="AS17" i="1"/>
  <c r="AJ17" i="1"/>
  <c r="L17" i="1"/>
  <c r="M17" i="1" s="1"/>
  <c r="H17" i="1"/>
  <c r="E17" i="1"/>
  <c r="BA16" i="1"/>
  <c r="AS16" i="1"/>
  <c r="AJ16" i="1"/>
  <c r="L16" i="1"/>
  <c r="M16" i="1" s="1"/>
  <c r="H16" i="1"/>
  <c r="E16" i="1"/>
  <c r="BA15" i="1"/>
  <c r="AS15" i="1"/>
  <c r="AJ15" i="1"/>
  <c r="L15" i="1"/>
  <c r="M15" i="1" s="1"/>
  <c r="H15" i="1"/>
  <c r="E15" i="1"/>
  <c r="BA14" i="1"/>
  <c r="AS14" i="1"/>
  <c r="AJ14" i="1"/>
  <c r="L14" i="1"/>
  <c r="M14" i="1" s="1"/>
  <c r="H14" i="1"/>
  <c r="E14" i="1"/>
  <c r="BA13" i="1"/>
  <c r="AS13" i="1"/>
  <c r="AJ13" i="1"/>
  <c r="L13" i="1"/>
  <c r="M13" i="1" s="1"/>
  <c r="H13" i="1"/>
  <c r="E13" i="1"/>
  <c r="BA12" i="1"/>
  <c r="AS12" i="1"/>
  <c r="AJ12" i="1"/>
  <c r="L12" i="1"/>
  <c r="M12" i="1" s="1"/>
  <c r="H12" i="1"/>
  <c r="E12" i="1"/>
  <c r="BA11" i="1"/>
  <c r="AS11" i="1"/>
  <c r="AJ11" i="1"/>
  <c r="L11" i="1"/>
  <c r="M11" i="1" s="1"/>
  <c r="H11" i="1"/>
  <c r="E11" i="1"/>
  <c r="BA10" i="1"/>
  <c r="AS10" i="1"/>
  <c r="AJ10" i="1"/>
  <c r="L10" i="1"/>
  <c r="M10" i="1" s="1"/>
  <c r="H10" i="1"/>
  <c r="E10" i="1"/>
  <c r="BA9" i="1"/>
  <c r="AS9" i="1"/>
  <c r="AJ9" i="1"/>
  <c r="L9" i="1"/>
  <c r="M9" i="1" s="1"/>
  <c r="H9" i="1"/>
  <c r="E9" i="1"/>
  <c r="BA8" i="1"/>
  <c r="AS8" i="1"/>
  <c r="AJ8" i="1"/>
  <c r="L8" i="1"/>
  <c r="M8" i="1" s="1"/>
  <c r="H8" i="1"/>
  <c r="E8" i="1"/>
  <c r="BA7" i="1"/>
  <c r="BA33" i="1" s="1"/>
  <c r="AS7" i="1"/>
  <c r="AS33" i="1" s="1"/>
  <c r="AJ7" i="1"/>
  <c r="AJ33" i="1" s="1"/>
  <c r="L7" i="1"/>
  <c r="L33" i="1" s="1"/>
  <c r="H7" i="1"/>
  <c r="H33" i="1" s="1"/>
  <c r="E7" i="1"/>
  <c r="E33" i="1" s="1"/>
  <c r="M7" i="1" l="1"/>
  <c r="M33" i="1" l="1"/>
  <c r="M35" i="1" s="1"/>
  <c r="AK35" i="1" l="1"/>
  <c r="AM32" i="1"/>
  <c r="AM19" i="1"/>
  <c r="AM25" i="1"/>
  <c r="AM8" i="1"/>
  <c r="AM20" i="1"/>
  <c r="AM26" i="1"/>
  <c r="AM9" i="1"/>
  <c r="AM21" i="1"/>
  <c r="AM13" i="1"/>
  <c r="AM10" i="1"/>
  <c r="AM27" i="1"/>
  <c r="AM14" i="1"/>
  <c r="AM11" i="1"/>
  <c r="AM28" i="1"/>
  <c r="AM15" i="1"/>
  <c r="AM12" i="1"/>
  <c r="AM29" i="1"/>
  <c r="AM16" i="1"/>
  <c r="AM22" i="1"/>
  <c r="AM30" i="1"/>
  <c r="AM17" i="1"/>
  <c r="AM23" i="1"/>
  <c r="AM31" i="1"/>
  <c r="AM18" i="1"/>
  <c r="AM24" i="1"/>
  <c r="AB28" i="1"/>
  <c r="AB15" i="1"/>
  <c r="AB12" i="1"/>
  <c r="AB29" i="1"/>
  <c r="AB16" i="1"/>
  <c r="AB23" i="1"/>
  <c r="AB30" i="1"/>
  <c r="AB17" i="1"/>
  <c r="AB24" i="1"/>
  <c r="AB31" i="1"/>
  <c r="AB18" i="1"/>
  <c r="AB25" i="1"/>
  <c r="AB32" i="1"/>
  <c r="AB19" i="1"/>
  <c r="AB26" i="1"/>
  <c r="AB8" i="1"/>
  <c r="AB20" i="1"/>
  <c r="AB27" i="1"/>
  <c r="AB9" i="1"/>
  <c r="AB21" i="1"/>
  <c r="AB13" i="1"/>
  <c r="AB10" i="1"/>
  <c r="AB22" i="1"/>
  <c r="AB14" i="1"/>
  <c r="AB11" i="1"/>
  <c r="AF29" i="1"/>
  <c r="AF22" i="1"/>
  <c r="AF14" i="1"/>
  <c r="AF30" i="1"/>
  <c r="AF23" i="1"/>
  <c r="AF15" i="1"/>
  <c r="AF31" i="1"/>
  <c r="AF24" i="1"/>
  <c r="AF16" i="1"/>
  <c r="AF8" i="1"/>
  <c r="AF25" i="1"/>
  <c r="AF17" i="1"/>
  <c r="AF9" i="1"/>
  <c r="AF26" i="1"/>
  <c r="AF18" i="1"/>
  <c r="AF10" i="1"/>
  <c r="AF27" i="1"/>
  <c r="AF19" i="1"/>
  <c r="AF11" i="1"/>
  <c r="AF32" i="1"/>
  <c r="AF20" i="1"/>
  <c r="AF12" i="1"/>
  <c r="AF28" i="1"/>
  <c r="AF21" i="1"/>
  <c r="AF13" i="1"/>
  <c r="AD35" i="1"/>
  <c r="AG33" i="1"/>
  <c r="AC31" i="1"/>
  <c r="AC24" i="1"/>
  <c r="AO32" i="1"/>
  <c r="AD33" i="1"/>
  <c r="AG7" i="1"/>
  <c r="AC33" i="1"/>
  <c r="AC30" i="1"/>
  <c r="Q35" i="1"/>
  <c r="AN33" i="1"/>
  <c r="U33" i="1"/>
  <c r="P33" i="1"/>
  <c r="AC26" i="1"/>
  <c r="AT35" i="1"/>
  <c r="Z35" i="1"/>
  <c r="AG32" i="1"/>
  <c r="AB7" i="1"/>
  <c r="AB33" i="1"/>
  <c r="Y32" i="1"/>
  <c r="AF7" i="1"/>
  <c r="AF33" i="1"/>
  <c r="AT33" i="1"/>
  <c r="AX35" i="1"/>
  <c r="Z31" i="1"/>
  <c r="AD31" i="1"/>
  <c r="AG31" i="1"/>
  <c r="Z30" i="1"/>
  <c r="AD30" i="1"/>
  <c r="AG30" i="1"/>
  <c r="AG29" i="1"/>
  <c r="AC28" i="1"/>
  <c r="AC25" i="1"/>
  <c r="X32" i="1"/>
  <c r="AO28" i="1"/>
  <c r="AC29" i="1"/>
  <c r="Z29" i="1"/>
  <c r="AD29" i="1"/>
  <c r="AK33" i="1"/>
  <c r="AX32" i="1"/>
  <c r="BB32" i="1"/>
  <c r="AC32" i="1"/>
  <c r="V32" i="1"/>
  <c r="Z32" i="1"/>
  <c r="AD32" i="1"/>
  <c r="AD7" i="1"/>
  <c r="AC7" i="1"/>
  <c r="Z7" i="1"/>
  <c r="Z33" i="1"/>
  <c r="Y33" i="1"/>
  <c r="BB33" i="1"/>
  <c r="BB35" i="1"/>
  <c r="AO35" i="1"/>
  <c r="U7" i="1"/>
  <c r="V7" i="1"/>
  <c r="V33" i="1"/>
  <c r="V35" i="1"/>
  <c r="AK7" i="1"/>
  <c r="AN7" i="1"/>
  <c r="AO7" i="1"/>
  <c r="AO33" i="1"/>
  <c r="AM7" i="1"/>
  <c r="AM33" i="1"/>
  <c r="P7" i="1"/>
  <c r="Q7" i="1"/>
  <c r="Q33" i="1"/>
  <c r="BB7" i="1"/>
  <c r="AX7" i="1"/>
  <c r="AX33" i="1"/>
  <c r="AT32" i="1"/>
  <c r="AN32" i="1"/>
  <c r="AT7" i="1"/>
  <c r="Y7" i="1"/>
  <c r="AR32" i="1"/>
  <c r="T32" i="1"/>
  <c r="U32" i="1"/>
  <c r="T31" i="1"/>
  <c r="U31" i="1"/>
  <c r="V31" i="1"/>
  <c r="T30" i="1"/>
  <c r="U30" i="1"/>
  <c r="V30" i="1"/>
  <c r="T29" i="1"/>
  <c r="U29" i="1"/>
  <c r="V29" i="1"/>
  <c r="Z28" i="1"/>
  <c r="AD28" i="1"/>
  <c r="AG28" i="1"/>
  <c r="AC27" i="1"/>
  <c r="AI32" i="1"/>
  <c r="AK32" i="1"/>
  <c r="X31" i="1"/>
  <c r="Y31" i="1"/>
  <c r="AO25" i="1"/>
  <c r="X25" i="1"/>
  <c r="Y25" i="1"/>
  <c r="AC22" i="1"/>
  <c r="AN28" i="1"/>
  <c r="AN25" i="1"/>
  <c r="AG21" i="1"/>
  <c r="AC21" i="1"/>
  <c r="AD21" i="1"/>
  <c r="X21" i="1"/>
  <c r="Y21" i="1"/>
  <c r="AG19" i="1"/>
  <c r="AC19" i="1"/>
  <c r="AD19" i="1"/>
  <c r="X19" i="1"/>
  <c r="Y19" i="1"/>
  <c r="AG17" i="1"/>
  <c r="AC17" i="1"/>
  <c r="AD17" i="1"/>
  <c r="X17" i="1"/>
  <c r="Y17" i="1"/>
  <c r="AG15" i="1"/>
  <c r="AC15" i="1"/>
  <c r="AD15" i="1"/>
  <c r="X15" i="1"/>
  <c r="Y15" i="1"/>
  <c r="AG13" i="1"/>
  <c r="AC13" i="1"/>
  <c r="AD13" i="1"/>
  <c r="X30" i="1"/>
  <c r="Y30" i="1"/>
  <c r="X28" i="1"/>
  <c r="Y28" i="1"/>
  <c r="AO18" i="1"/>
  <c r="AO13" i="1"/>
  <c r="AC11" i="1"/>
  <c r="AO27" i="1"/>
  <c r="X13" i="1"/>
  <c r="Y13" i="1"/>
  <c r="Z11" i="1"/>
  <c r="AD11" i="1"/>
  <c r="AG11" i="1"/>
  <c r="AC23" i="1"/>
  <c r="AO26" i="1"/>
  <c r="X26" i="1"/>
  <c r="Y26" i="1"/>
  <c r="AO22" i="1"/>
  <c r="BB28" i="1"/>
  <c r="AN26" i="1"/>
  <c r="BB25" i="1"/>
  <c r="BB23" i="1"/>
  <c r="AN22" i="1"/>
  <c r="AD22" i="1"/>
  <c r="AG22" i="1"/>
  <c r="X22" i="1"/>
  <c r="Y22" i="1"/>
  <c r="AC20" i="1"/>
  <c r="AC18" i="1"/>
  <c r="AG16" i="1"/>
  <c r="X16" i="1"/>
  <c r="Y16" i="1"/>
  <c r="AC14" i="1"/>
  <c r="Z22" i="1"/>
  <c r="AN18" i="1"/>
  <c r="AO17" i="1"/>
  <c r="AO16" i="1"/>
  <c r="V22" i="1"/>
  <c r="Z13" i="1"/>
  <c r="AO29" i="1"/>
  <c r="BB11" i="1"/>
  <c r="BB9" i="1"/>
  <c r="Q11" i="1"/>
  <c r="Q12" i="1"/>
  <c r="X27" i="1"/>
  <c r="Y27" i="1"/>
  <c r="AN23" i="1"/>
  <c r="AO23" i="1"/>
  <c r="X23" i="1"/>
  <c r="Y23" i="1"/>
  <c r="BB30" i="1"/>
  <c r="BB26" i="1"/>
  <c r="BB24" i="1"/>
  <c r="BB22" i="1"/>
  <c r="AC16" i="1"/>
  <c r="Z16" i="1"/>
  <c r="AD16" i="1"/>
  <c r="AO19" i="1"/>
  <c r="AO15" i="1"/>
  <c r="Z19" i="1"/>
  <c r="AO31" i="1"/>
  <c r="AG12" i="1"/>
  <c r="X12" i="1"/>
  <c r="Y12" i="1"/>
  <c r="T28" i="1"/>
  <c r="U28" i="1"/>
  <c r="V28" i="1"/>
  <c r="AN30" i="1"/>
  <c r="AO30" i="1"/>
  <c r="X29" i="1"/>
  <c r="Y29" i="1"/>
  <c r="AN24" i="1"/>
  <c r="AO24" i="1"/>
  <c r="X24" i="1"/>
  <c r="Y24" i="1"/>
  <c r="AR30" i="1"/>
  <c r="AT30" i="1"/>
  <c r="AX30" i="1"/>
  <c r="AR28" i="1"/>
  <c r="AT28" i="1"/>
  <c r="AX28" i="1"/>
  <c r="AR26" i="1"/>
  <c r="AT26" i="1"/>
  <c r="AX26" i="1"/>
  <c r="AR25" i="1"/>
  <c r="AT25" i="1"/>
  <c r="AX25" i="1"/>
  <c r="AR24" i="1"/>
  <c r="AT24" i="1"/>
  <c r="AX24" i="1"/>
  <c r="AR23" i="1"/>
  <c r="AT23" i="1"/>
  <c r="AX23" i="1"/>
  <c r="AR22" i="1"/>
  <c r="AT22" i="1"/>
  <c r="AX22" i="1"/>
  <c r="Z20" i="1"/>
  <c r="AD20" i="1"/>
  <c r="AG20" i="1"/>
  <c r="X20" i="1"/>
  <c r="Y20" i="1"/>
  <c r="AD18" i="1"/>
  <c r="AG18" i="1"/>
  <c r="X18" i="1"/>
  <c r="Y18" i="1"/>
  <c r="Z14" i="1"/>
  <c r="AD14" i="1"/>
  <c r="AG14" i="1"/>
  <c r="X14" i="1"/>
  <c r="Y14" i="1"/>
  <c r="V18" i="1"/>
  <c r="Z18" i="1"/>
  <c r="AI21" i="1"/>
  <c r="AK21" i="1"/>
  <c r="AN21" i="1"/>
  <c r="AO21" i="1"/>
  <c r="AI20" i="1"/>
  <c r="AK20" i="1"/>
  <c r="AN20" i="1"/>
  <c r="AO20" i="1"/>
  <c r="AI18" i="1"/>
  <c r="AK18" i="1"/>
  <c r="AI17" i="1"/>
  <c r="AK17" i="1"/>
  <c r="AN17" i="1"/>
  <c r="AI16" i="1"/>
  <c r="AK16" i="1"/>
  <c r="AN16" i="1"/>
  <c r="AO14" i="1"/>
  <c r="T22" i="1"/>
  <c r="U22" i="1"/>
  <c r="V19" i="1"/>
  <c r="T18" i="1"/>
  <c r="U18" i="1"/>
  <c r="AI14" i="1"/>
  <c r="AK14" i="1"/>
  <c r="AN14" i="1"/>
  <c r="AC9" i="1"/>
  <c r="BB12" i="1"/>
  <c r="BB10" i="1"/>
  <c r="AO8" i="1"/>
  <c r="Q19" i="1"/>
  <c r="Q20" i="1"/>
  <c r="Q26" i="1"/>
  <c r="V14" i="1"/>
  <c r="BB29" i="1"/>
  <c r="AC12" i="1"/>
  <c r="AD12" i="1"/>
  <c r="Q17" i="1"/>
  <c r="AI28" i="1"/>
  <c r="AK28" i="1"/>
  <c r="AI22" i="1"/>
  <c r="AK22" i="1"/>
  <c r="AI24" i="1"/>
  <c r="AK24" i="1"/>
  <c r="AI26" i="1"/>
  <c r="AK26" i="1"/>
  <c r="P12" i="1"/>
  <c r="O12" i="1"/>
  <c r="Q27" i="1"/>
  <c r="Z17" i="1"/>
  <c r="BB27" i="1"/>
  <c r="V11" i="1"/>
  <c r="AG8" i="1"/>
  <c r="AC10" i="1"/>
  <c r="AC8" i="1"/>
  <c r="AD8" i="1"/>
  <c r="X8" i="1"/>
  <c r="Y8" i="1"/>
  <c r="Q15" i="1"/>
  <c r="Q16" i="1"/>
  <c r="Q24" i="1"/>
  <c r="V16" i="1"/>
  <c r="Z15" i="1"/>
  <c r="T14" i="1"/>
  <c r="U14" i="1"/>
  <c r="AX29" i="1"/>
  <c r="AX9" i="1"/>
  <c r="Q14" i="1"/>
  <c r="O20" i="1"/>
  <c r="P20" i="1"/>
  <c r="Q31" i="1"/>
  <c r="AN15" i="1"/>
  <c r="BB31" i="1"/>
  <c r="AN27" i="1"/>
  <c r="Z27" i="1"/>
  <c r="AD27" i="1"/>
  <c r="AG27" i="1"/>
  <c r="Z25" i="1"/>
  <c r="AD25" i="1"/>
  <c r="AG25" i="1"/>
  <c r="Z23" i="1"/>
  <c r="AD23" i="1"/>
  <c r="AG23" i="1"/>
  <c r="AX11" i="1"/>
  <c r="AO11" i="1"/>
  <c r="T11" i="1"/>
  <c r="U11" i="1"/>
  <c r="O11" i="1"/>
  <c r="P11" i="1"/>
  <c r="Q18" i="1"/>
  <c r="Q25" i="1"/>
  <c r="O31" i="1"/>
  <c r="P31" i="1"/>
  <c r="Q32" i="1"/>
  <c r="AN19" i="1"/>
  <c r="AI8" i="1"/>
  <c r="AK8" i="1"/>
  <c r="AN8" i="1"/>
  <c r="O22" i="1"/>
  <c r="P22" i="1"/>
  <c r="Q22" i="1"/>
  <c r="O32" i="1"/>
  <c r="P32" i="1"/>
  <c r="T20" i="1"/>
  <c r="U20" i="1"/>
  <c r="V20" i="1"/>
  <c r="T19" i="1"/>
  <c r="U19" i="1"/>
  <c r="AI31" i="1"/>
  <c r="AK31" i="1"/>
  <c r="AN31" i="1"/>
  <c r="T13" i="1"/>
  <c r="U13" i="1"/>
  <c r="V13" i="1"/>
  <c r="AX8" i="1"/>
  <c r="BB8" i="1"/>
  <c r="O13" i="1"/>
  <c r="P13" i="1"/>
  <c r="Q13" i="1"/>
  <c r="O19" i="1"/>
  <c r="P19" i="1"/>
  <c r="X11" i="1"/>
  <c r="Y11" i="1"/>
  <c r="AD10" i="1"/>
  <c r="AG10" i="1"/>
  <c r="X10" i="1"/>
  <c r="Y10" i="1"/>
  <c r="AI9" i="1"/>
  <c r="AK9" i="1"/>
  <c r="AN9" i="1"/>
  <c r="AO9" i="1"/>
  <c r="AD9" i="1"/>
  <c r="AG9" i="1"/>
  <c r="X7" i="1"/>
  <c r="X33" i="1"/>
  <c r="X9" i="1"/>
  <c r="Y9" i="1"/>
  <c r="Z8" i="1"/>
  <c r="V9" i="1"/>
  <c r="Z9" i="1"/>
  <c r="Q8" i="1"/>
  <c r="Q28" i="1"/>
  <c r="O29" i="1"/>
  <c r="P29" i="1"/>
  <c r="Q29" i="1"/>
  <c r="AR21" i="1"/>
  <c r="AT21" i="1"/>
  <c r="AX21" i="1"/>
  <c r="BB21" i="1"/>
  <c r="AR20" i="1"/>
  <c r="AT20" i="1"/>
  <c r="AX20" i="1"/>
  <c r="BB20" i="1"/>
  <c r="AR19" i="1"/>
  <c r="AT19" i="1"/>
  <c r="AX19" i="1"/>
  <c r="BB19" i="1"/>
  <c r="AR18" i="1"/>
  <c r="AT18" i="1"/>
  <c r="AX18" i="1"/>
  <c r="BB18" i="1"/>
  <c r="AR17" i="1"/>
  <c r="AT17" i="1"/>
  <c r="AX17" i="1"/>
  <c r="BB17" i="1"/>
  <c r="AR16" i="1"/>
  <c r="AT16" i="1"/>
  <c r="AX16" i="1"/>
  <c r="BB16" i="1"/>
  <c r="AR15" i="1"/>
  <c r="AT15" i="1"/>
  <c r="AX15" i="1"/>
  <c r="BB15" i="1"/>
  <c r="AR14" i="1"/>
  <c r="AT14" i="1"/>
  <c r="AX14" i="1"/>
  <c r="BB14" i="1"/>
  <c r="AR13" i="1"/>
  <c r="AT13" i="1"/>
  <c r="AX13" i="1"/>
  <c r="BB13" i="1"/>
  <c r="T21" i="1"/>
  <c r="U21" i="1"/>
  <c r="V21" i="1"/>
  <c r="Z21" i="1"/>
  <c r="AI19" i="1"/>
  <c r="AK19" i="1"/>
  <c r="T16" i="1"/>
  <c r="U16" i="1"/>
  <c r="T15" i="1"/>
  <c r="U15" i="1"/>
  <c r="V15" i="1"/>
  <c r="AI13" i="1"/>
  <c r="AK13" i="1"/>
  <c r="AN13" i="1"/>
  <c r="V10" i="1"/>
  <c r="Z10" i="1"/>
  <c r="AR29" i="1"/>
  <c r="AT29" i="1"/>
  <c r="AI29" i="1"/>
  <c r="AK29" i="1"/>
  <c r="AN29" i="1"/>
  <c r="Z26" i="1"/>
  <c r="AD26" i="1"/>
  <c r="AG26" i="1"/>
  <c r="Z24" i="1"/>
  <c r="AD24" i="1"/>
  <c r="AG24" i="1"/>
  <c r="V12" i="1"/>
  <c r="Z12" i="1"/>
  <c r="AR9" i="1"/>
  <c r="AT9" i="1"/>
  <c r="O9" i="1"/>
  <c r="P9" i="1"/>
  <c r="Q9" i="1"/>
  <c r="O15" i="1"/>
  <c r="P15" i="1"/>
  <c r="O17" i="1"/>
  <c r="P17" i="1"/>
  <c r="O14" i="1"/>
  <c r="P14" i="1"/>
  <c r="O23" i="1"/>
  <c r="P23" i="1"/>
  <c r="Q23" i="1"/>
  <c r="O26" i="1"/>
  <c r="P26" i="1"/>
  <c r="O27" i="1"/>
  <c r="P27" i="1"/>
  <c r="T17" i="1"/>
  <c r="U17" i="1"/>
  <c r="V17" i="1"/>
  <c r="AI15" i="1"/>
  <c r="AK15" i="1"/>
  <c r="AR31" i="1"/>
  <c r="AT31" i="1"/>
  <c r="AX31" i="1"/>
  <c r="AR27" i="1"/>
  <c r="AT27" i="1"/>
  <c r="AX27" i="1"/>
  <c r="T27" i="1"/>
  <c r="U27" i="1"/>
  <c r="V27" i="1"/>
  <c r="T26" i="1"/>
  <c r="U26" i="1"/>
  <c r="V26" i="1"/>
  <c r="T25" i="1"/>
  <c r="U25" i="1"/>
  <c r="V25" i="1"/>
  <c r="T24" i="1"/>
  <c r="U24" i="1"/>
  <c r="V24" i="1"/>
  <c r="T23" i="1"/>
  <c r="U23" i="1"/>
  <c r="V23" i="1"/>
  <c r="AR12" i="1"/>
  <c r="AT12" i="1"/>
  <c r="AX12" i="1"/>
  <c r="AI12" i="1"/>
  <c r="AK12" i="1"/>
  <c r="AN12" i="1"/>
  <c r="AO12" i="1"/>
  <c r="T12" i="1"/>
  <c r="U12" i="1"/>
  <c r="AR11" i="1"/>
  <c r="AT11" i="1"/>
  <c r="AI11" i="1"/>
  <c r="AK11" i="1"/>
  <c r="AN11" i="1"/>
  <c r="AR10" i="1"/>
  <c r="AT10" i="1"/>
  <c r="AX10" i="1"/>
  <c r="AI10" i="1"/>
  <c r="AK10" i="1"/>
  <c r="AN10" i="1"/>
  <c r="AO10" i="1"/>
  <c r="T10" i="1"/>
  <c r="U10" i="1"/>
  <c r="AR7" i="1"/>
  <c r="AR33" i="1"/>
  <c r="AR8" i="1"/>
  <c r="AT8" i="1"/>
  <c r="T8" i="1"/>
  <c r="U8" i="1"/>
  <c r="V8" i="1"/>
  <c r="T7" i="1"/>
  <c r="T33" i="1"/>
  <c r="T9" i="1"/>
  <c r="U9" i="1"/>
  <c r="O21" i="1"/>
  <c r="P21" i="1"/>
  <c r="Q21" i="1"/>
  <c r="AI30" i="1"/>
  <c r="AK30" i="1"/>
  <c r="AI23" i="1"/>
  <c r="AK23" i="1"/>
  <c r="AI25" i="1"/>
  <c r="AK25" i="1"/>
  <c r="AI7" i="1"/>
  <c r="AI33" i="1"/>
  <c r="AI27" i="1"/>
  <c r="AK27" i="1"/>
  <c r="O8" i="1"/>
  <c r="P8" i="1"/>
  <c r="O10" i="1"/>
  <c r="P10" i="1"/>
  <c r="Q10" i="1"/>
  <c r="O18" i="1"/>
  <c r="P18" i="1"/>
  <c r="O28" i="1"/>
  <c r="P28" i="1"/>
  <c r="O16" i="1"/>
  <c r="P16" i="1"/>
  <c r="O30" i="1"/>
  <c r="P30" i="1"/>
  <c r="Q30" i="1"/>
  <c r="O24" i="1"/>
  <c r="P24" i="1"/>
  <c r="O7" i="1"/>
  <c r="O33" i="1"/>
  <c r="O25" i="1"/>
  <c r="P25" i="1"/>
</calcChain>
</file>

<file path=xl/comments1.xml><?xml version="1.0" encoding="utf-8"?>
<comments xmlns="http://schemas.openxmlformats.org/spreadsheetml/2006/main">
  <authors>
    <author>04_03</author>
  </authors>
  <commentList>
    <comment ref="C31" authorId="0">
      <text>
        <r>
          <rPr>
            <b/>
            <sz val="10"/>
            <color indexed="81"/>
            <rFont val="Tahoma"/>
            <family val="2"/>
            <charset val="204"/>
          </rPr>
          <t>04_03: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D31" authorId="0">
      <text>
        <r>
          <rPr>
            <b/>
            <sz val="10"/>
            <color indexed="81"/>
            <rFont val="Tahoma"/>
            <family val="2"/>
            <charset val="204"/>
          </rPr>
          <t>04_03: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C51" authorId="0">
      <text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D51" authorId="0">
      <text>
        <r>
          <rPr>
            <b/>
            <sz val="10"/>
            <color indexed="81"/>
            <rFont val="Tahoma"/>
            <family val="2"/>
            <charset val="204"/>
          </rPr>
          <t>04_03: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<sst xmlns="http://schemas.openxmlformats.org/spreadsheetml/2006/main" count="46" uniqueCount="36">
  <si>
    <t>Інформація</t>
  </si>
  <si>
    <t>щодо чисельності отримувачів пенсій через банки                                                                                      та виплатні об'єкти поштового зв'язку</t>
  </si>
  <si>
    <t>станом на 01.09.2018 року</t>
  </si>
  <si>
    <t>тис. осіб</t>
  </si>
  <si>
    <t xml:space="preserve">  №  з/п</t>
  </si>
  <si>
    <t>Головне управління Пенсійного фонду України</t>
  </si>
  <si>
    <t>Чисельність отримувачів пенсій через банківські установи</t>
  </si>
  <si>
    <t>Чисельність отримувачів пенсій через об'єкти ПАТ "Укрпошта"</t>
  </si>
  <si>
    <t>Автономна Республіка Крим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</si>
  <si>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</si>
  <si>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</si>
  <si>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</si>
  <si>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</si>
  <si>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</si>
  <si>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</si>
  <si>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</si>
  <si>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</si>
  <si>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</si>
  <si>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</si>
  <si>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</si>
  <si>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</si>
  <si>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</si>
  <si>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 xml:space="preserve">Одеська </t>
  </si>
  <si>
    <t xml:space="preserve">Полтавська </t>
  </si>
  <si>
    <t xml:space="preserve">Рівненська </t>
  </si>
  <si>
    <t xml:space="preserve">Сумська </t>
  </si>
  <si>
    <t xml:space="preserve">Тернопільська </t>
  </si>
  <si>
    <t xml:space="preserve">Харківська </t>
  </si>
  <si>
    <t xml:space="preserve">Херсонська </t>
  </si>
  <si>
    <t>Хмельницька</t>
  </si>
  <si>
    <t xml:space="preserve">Черкаська </t>
  </si>
  <si>
    <t xml:space="preserve">Чернівецька </t>
  </si>
  <si>
    <t xml:space="preserve">Чернігівська </t>
  </si>
  <si>
    <t>м. Київ</t>
  </si>
  <si>
    <t>м. Севастополь</t>
  </si>
  <si>
    <t>різниця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</si>
</sst>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г_р_н_._-;\-* #,##0.00\ _г_р_н_._-;_-* &quot;-&quot;??\ _г_р_н_._-;_-@_-"/>
    <numFmt numFmtId="165" formatCode="#,##0.0"/>
    <numFmt numFmtId="166" formatCode="0.0"/>
    <numFmt numFmtId="167" formatCode="_-* #,##0.0\ _г_р_н_._-;\-* #,##0.0\ _г_р_н_._-;_-* &quot;-&quot;??\ _г_р_н_._-;_-@_-"/>
    <numFmt numFmtId="168" formatCode="_-* #,##0.0\ _г_р_н_._-;\-* #,##0.0\ _г_р_н_._-;_-* &quot;-&quot;?\ _г_р_н_._-;_-@_-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rgb="FF002060"/>
      <name val="Times New Roman"/>
      <family val="1"/>
    </font>
    <font>
      <b/>
      <sz val="16"/>
      <color indexed="18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  <charset val="204"/>
    </font>
    <font>
      <b/>
      <sz val="14"/>
      <color rgb="FF002060"/>
      <name val="Times New Roman"/>
      <family val="1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3300"/>
      <name val="Times New Roman"/>
      <family val="1"/>
      <charset val="204"/>
    </font>
    <font>
      <i/>
      <sz val="14"/>
      <color rgb="FF7030A0"/>
      <name val="Times New Roman"/>
      <family val="1"/>
      <charset val="204"/>
    </font>
    <font>
      <sz val="14"/>
      <color theme="4" tint="-0.499984740745262"/>
      <name val="Times New Roman"/>
      <family val="1"/>
      <charset val="204"/>
    </font>
    <font>
      <b/>
      <sz val="11"/>
      <color rgb="FF003300"/>
      <name val="Times New Roman"/>
      <family val="1"/>
      <charset val="204"/>
    </font>
    <font>
      <i/>
      <sz val="11"/>
      <color rgb="FF7030A0"/>
      <name val="Times New Roman"/>
      <family val="1"/>
      <charset val="204"/>
    </font>
    <font>
      <sz val="11"/>
      <color theme="4" tint="-0.49998474074526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Garamond"/>
      <family val="1"/>
    </font>
    <font>
      <b/>
      <sz val="14"/>
      <name val="Times New Roman"/>
      <family val="1"/>
    </font>
    <font>
      <sz val="8"/>
      <name val="Arial Cyr"/>
      <charset val="204"/>
    </font>
    <font>
      <b/>
      <i/>
      <u/>
      <sz val="9"/>
      <color rgb="FFFF0000"/>
      <name val="Times New Roman"/>
      <family val="1"/>
      <charset val="204"/>
    </font>
    <font>
      <i/>
      <sz val="14"/>
      <name val="Times New Roman"/>
      <family val="1"/>
    </font>
    <font>
      <sz val="14"/>
      <color indexed="10"/>
      <name val="Times New Roman"/>
      <family val="1"/>
    </font>
    <font>
      <sz val="14"/>
      <color indexed="20"/>
      <name val="Times New Roman"/>
      <family val="1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0" borderId="0" xfId="0" applyFont="1"/>
    <xf numFmtId="3" fontId="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1" fontId="5" fillId="0" borderId="2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horizontal="left" vertical="center" indent="2"/>
    </xf>
    <xf numFmtId="165" fontId="8" fillId="0" borderId="2" xfId="1" applyNumberFormat="1" applyFont="1" applyFill="1" applyBorder="1" applyAlignment="1">
      <alignment horizontal="center" vertical="center" wrapText="1"/>
    </xf>
    <xf numFmtId="165" fontId="6" fillId="0" borderId="0" xfId="1" applyNumberFormat="1" applyFont="1" applyFill="1" applyBorder="1" applyAlignment="1">
      <alignment horizontal="center" vertical="center"/>
    </xf>
    <xf numFmtId="166" fontId="9" fillId="2" borderId="0" xfId="0" applyNumberFormat="1" applyFont="1" applyFill="1" applyBorder="1" applyAlignment="1">
      <alignment horizontal="right" vertical="center" indent="2"/>
    </xf>
    <xf numFmtId="167" fontId="10" fillId="0" borderId="3" xfId="2" applyNumberFormat="1" applyFont="1" applyBorder="1"/>
    <xf numFmtId="168" fontId="11" fillId="0" borderId="0" xfId="0" applyNumberFormat="1" applyFont="1" applyBorder="1"/>
    <xf numFmtId="168" fontId="12" fillId="0" borderId="0" xfId="0" applyNumberFormat="1" applyFont="1" applyBorder="1"/>
    <xf numFmtId="168" fontId="9" fillId="0" borderId="4" xfId="0" applyNumberFormat="1" applyFont="1" applyBorder="1" applyAlignment="1">
      <alignment horizontal="right" vertical="center" indent="2"/>
    </xf>
    <xf numFmtId="168" fontId="9" fillId="0" borderId="0" xfId="0" applyNumberFormat="1" applyFont="1" applyBorder="1" applyAlignment="1">
      <alignment horizontal="right" vertical="center" indent="2"/>
    </xf>
    <xf numFmtId="167" fontId="13" fillId="0" borderId="3" xfId="2" applyNumberFormat="1" applyFont="1" applyBorder="1"/>
    <xf numFmtId="168" fontId="14" fillId="0" borderId="0" xfId="0" applyNumberFormat="1" applyFont="1" applyBorder="1"/>
    <xf numFmtId="168" fontId="15" fillId="0" borderId="0" xfId="0" applyNumberFormat="1" applyFont="1" applyBorder="1"/>
    <xf numFmtId="168" fontId="16" fillId="0" borderId="4" xfId="0" applyNumberFormat="1" applyFont="1" applyBorder="1" applyAlignment="1">
      <alignment horizontal="right" vertical="center" indent="2"/>
    </xf>
    <xf numFmtId="167" fontId="10" fillId="0" borderId="0" xfId="2" applyNumberFormat="1" applyFont="1" applyBorder="1"/>
    <xf numFmtId="3" fontId="17" fillId="3" borderId="0" xfId="0" applyNumberFormat="1" applyFont="1" applyFill="1" applyBorder="1"/>
    <xf numFmtId="0" fontId="5" fillId="0" borderId="0" xfId="0" applyFont="1" applyBorder="1" applyAlignment="1">
      <alignment horizontal="right" vertical="center" indent="2"/>
    </xf>
    <xf numFmtId="0" fontId="5" fillId="0" borderId="0" xfId="0" applyFont="1" applyAlignment="1">
      <alignment horizontal="right" vertical="center" indent="2"/>
    </xf>
    <xf numFmtId="166" fontId="5" fillId="0" borderId="0" xfId="0" applyNumberFormat="1" applyFont="1" applyAlignment="1">
      <alignment horizontal="right" vertical="center" indent="2"/>
    </xf>
    <xf numFmtId="1" fontId="18" fillId="0" borderId="0" xfId="0" applyNumberFormat="1" applyFont="1" applyBorder="1" applyAlignment="1">
      <alignment vertical="center"/>
    </xf>
    <xf numFmtId="165" fontId="18" fillId="0" borderId="0" xfId="0" applyNumberFormat="1" applyFont="1" applyBorder="1" applyAlignment="1">
      <alignment horizontal="left" vertical="center" indent="2"/>
    </xf>
    <xf numFmtId="165" fontId="20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165" fontId="5" fillId="0" borderId="0" xfId="0" applyNumberFormat="1" applyFont="1" applyBorder="1"/>
    <xf numFmtId="0" fontId="5" fillId="0" borderId="0" xfId="0" applyFont="1" applyAlignment="1"/>
    <xf numFmtId="165" fontId="22" fillId="0" borderId="0" xfId="0" applyNumberFormat="1" applyFont="1"/>
    <xf numFmtId="0" fontId="22" fillId="0" borderId="0" xfId="0" applyFont="1"/>
    <xf numFmtId="0" fontId="5" fillId="0" borderId="0" xfId="0" applyFont="1" applyBorder="1" applyAlignment="1">
      <alignment horizontal="right"/>
    </xf>
    <xf numFmtId="168" fontId="5" fillId="0" borderId="5" xfId="0" applyNumberFormat="1" applyFont="1" applyBorder="1"/>
    <xf numFmtId="168" fontId="5" fillId="0" borderId="0" xfId="0" applyNumberFormat="1" applyFont="1" applyBorder="1"/>
    <xf numFmtId="0" fontId="5" fillId="0" borderId="0" xfId="0" applyFont="1" applyAlignment="1">
      <alignment horizontal="center"/>
    </xf>
    <xf numFmtId="165" fontId="23" fillId="0" borderId="0" xfId="0" applyNumberFormat="1" applyFont="1"/>
    <xf numFmtId="165" fontId="5" fillId="0" borderId="0" xfId="0" applyNumberFormat="1" applyFont="1"/>
  </cellXfs>
  <cellStyles count="5">
    <cellStyle name="Обычный" xfId="0" builtinId="0"/>
    <cellStyle name="Обычный_пер рег" xfId="3"/>
    <cellStyle name="Финансовый 2" xfId="1"/>
    <cellStyle name="Финансовый 3" xfId="4"/>
    <cellStyle name="Финансов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konchuk/Documents/&#1052;&#1054;&#1048;%20&#1044;&#1054;&#1050;&#1059;&#1052;&#1045;&#1053;&#1058;&#1067;/&#1050;&#1054;&#1053;&#1058;&#1048;&#1053;&#1043;&#1045;&#1053;&#1058;(&#1087;&#1086;&#1096;&#1090;&#1072;%20&#1073;&#1072;&#1085;&#1082;&#1080;)/&#1089;&#1090;&#1072;&#1085;&#1086;&#1084;%20&#1085;&#1072;%2001.09/&#1088;&#1086;&#1079;&#1087;&#1086;&#1076;&#1110;&#1083;%20&#1087;&#1086;&#1096;&#1090;&#1072;%20&#1073;&#1072;&#108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рпень(робоча)"/>
      <sheetName val="для сайту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H53"/>
  <sheetViews>
    <sheetView tabSelected="1" view="pageBreakPreview" zoomScale="75" zoomScaleNormal="70" zoomScaleSheetLayoutView="140" workbookViewId="0">
      <selection activeCell="C7" sqref="C7:D31"/>
    </sheetView>
  </sheetViews>
  <sheetFormatPr defaultRowHeight="18.75" x14ac:dyDescent="0.3"/>
  <cols>
    <col min="1" max="1" width="7" style="3" customWidth="1"/>
    <col min="2" max="2" width="38.85546875" style="3" customWidth="1"/>
    <col min="3" max="3" width="34" style="3" customWidth="1"/>
    <col min="4" max="4" width="35" style="3" customWidth="1"/>
    <col min="5" max="5" width="13" style="3" hidden="1" customWidth="1"/>
    <col min="6" max="6" width="35" style="3" hidden="1" customWidth="1"/>
    <col min="7" max="8" width="30.5703125" style="3" hidden="1" customWidth="1"/>
    <col min="9" max="9" width="37.140625" style="3" hidden="1" customWidth="1"/>
    <col min="10" max="10" width="35.42578125" style="3" hidden="1" customWidth="1"/>
    <col min="11" max="12" width="24.5703125" style="3" hidden="1" customWidth="1"/>
    <col min="13" max="13" width="28.42578125" style="3" hidden="1" customWidth="1"/>
    <col min="14" max="14" width="35.42578125" style="3" hidden="1" customWidth="1"/>
    <col min="15" max="16" width="24.5703125" style="3" hidden="1" customWidth="1"/>
    <col min="17" max="18" width="28.42578125" style="3" hidden="1" customWidth="1"/>
    <col min="19" max="19" width="27.7109375" style="3" hidden="1" customWidth="1"/>
    <col min="20" max="20" width="22.42578125" style="3" hidden="1" customWidth="1"/>
    <col min="21" max="21" width="23.140625" style="3" hidden="1" customWidth="1"/>
    <col min="22" max="23" width="27.7109375" style="3" hidden="1" customWidth="1"/>
    <col min="24" max="24" width="22.42578125" style="3" hidden="1" customWidth="1"/>
    <col min="25" max="25" width="23.140625" style="3" hidden="1" customWidth="1"/>
    <col min="26" max="26" width="29.140625" style="3" hidden="1" customWidth="1"/>
    <col min="27" max="27" width="27.7109375" style="3" hidden="1" customWidth="1"/>
    <col min="28" max="28" width="22.42578125" style="3" hidden="1" customWidth="1"/>
    <col min="29" max="29" width="27" style="3" hidden="1" customWidth="1"/>
    <col min="30" max="30" width="29.140625" style="3" hidden="1" customWidth="1"/>
    <col min="31" max="31" width="27.7109375" style="3" hidden="1" customWidth="1"/>
    <col min="32" max="32" width="22.42578125" style="3" hidden="1" customWidth="1"/>
    <col min="33" max="33" width="27" style="3" hidden="1" customWidth="1"/>
    <col min="34" max="34" width="22.5703125" style="3" hidden="1" customWidth="1"/>
    <col min="35" max="35" width="18.85546875" style="3" hidden="1" customWidth="1"/>
    <col min="36" max="36" width="21" style="3" hidden="1" customWidth="1"/>
    <col min="37" max="37" width="23.5703125" style="3" hidden="1" customWidth="1"/>
    <col min="38" max="38" width="27.7109375" style="3" hidden="1" customWidth="1"/>
    <col min="39" max="39" width="19.28515625" style="3" hidden="1" customWidth="1"/>
    <col min="40" max="40" width="24.7109375" style="3" hidden="1" customWidth="1"/>
    <col min="41" max="41" width="29.140625" style="3" hidden="1" customWidth="1"/>
    <col min="42" max="43" width="27.7109375" style="3" hidden="1" customWidth="1"/>
    <col min="44" max="44" width="27.42578125" style="3" hidden="1" customWidth="1"/>
    <col min="45" max="45" width="24.7109375" style="3" hidden="1" customWidth="1"/>
    <col min="46" max="46" width="29.140625" style="3" hidden="1" customWidth="1"/>
    <col min="47" max="47" width="27.42578125" style="3" hidden="1" customWidth="1"/>
    <col min="48" max="48" width="22.42578125" style="3" hidden="1" customWidth="1"/>
    <col min="49" max="49" width="18.28515625" style="3" hidden="1" customWidth="1"/>
    <col min="50" max="50" width="27.7109375" style="3" hidden="1" customWidth="1"/>
    <col min="51" max="51" width="27.42578125" style="3" hidden="1" customWidth="1"/>
    <col min="52" max="52" width="22.42578125" style="3" hidden="1" customWidth="1"/>
    <col min="53" max="53" width="21.85546875" style="3" hidden="1" customWidth="1"/>
    <col min="54" max="54" width="27.7109375" style="3" hidden="1" customWidth="1"/>
    <col min="55" max="55" width="9.140625" style="3"/>
    <col min="56" max="57" width="13.7109375" style="3" customWidth="1"/>
    <col min="58" max="58" width="24.7109375" style="3" customWidth="1"/>
    <col min="59" max="59" width="15.42578125" style="3" customWidth="1"/>
    <col min="60" max="16384" width="9.140625" style="3"/>
  </cols>
  <sheetData>
    <row r="1" spans="1:59" ht="21.75" customHeight="1" x14ac:dyDescent="0.3">
      <c r="A1" s="1" t="s">
        <v>0</v>
      </c>
      <c r="B1" s="1"/>
      <c r="C1" s="1"/>
      <c r="D1" s="1"/>
      <c r="E1" s="2"/>
    </row>
    <row r="2" spans="1:59" ht="48" customHeight="1" x14ac:dyDescent="0.3">
      <c r="A2" s="4" t="s">
        <v>1</v>
      </c>
      <c r="B2" s="4"/>
      <c r="C2" s="4"/>
      <c r="D2" s="4"/>
      <c r="E2" s="5"/>
    </row>
    <row r="3" spans="1:59" ht="21.75" customHeight="1" x14ac:dyDescent="0.3">
      <c r="A3" s="6" t="s">
        <v>2</v>
      </c>
      <c r="B3" s="6"/>
      <c r="C3" s="6"/>
      <c r="D3" s="6"/>
      <c r="E3" s="5"/>
    </row>
    <row r="4" spans="1:59" x14ac:dyDescent="0.3">
      <c r="D4" s="7" t="s">
        <v>3</v>
      </c>
      <c r="E4" s="7"/>
    </row>
    <row r="5" spans="1:59" ht="60.75" customHeight="1" x14ac:dyDescent="0.3">
      <c r="A5" s="8" t="s">
        <v>4</v>
      </c>
      <c r="B5" s="9" t="s">
        <v>5</v>
      </c>
      <c r="C5" s="10" t="s">
        <v>6</v>
      </c>
      <c r="D5" s="10" t="s">
        <v>7</v>
      </c>
      <c r="E5" s="11"/>
      <c r="BC5" s="12"/>
      <c r="BD5" s="12"/>
    </row>
    <row r="6" spans="1:59" ht="29.25" customHeight="1" x14ac:dyDescent="0.3">
      <c r="A6" s="13">
        <v>1</v>
      </c>
      <c r="B6" s="14" t="s">
        <v>8</v>
      </c>
      <c r="C6" s="15">
        <v>0</v>
      </c>
      <c r="D6" s="15">
        <v>0</v>
      </c>
      <c r="E6" s="11"/>
      <c r="BC6" s="12"/>
      <c r="BD6" s="12"/>
    </row>
    <row r="7" spans="1:59" s="30" customFormat="1" ht="24" customHeight="1" x14ac:dyDescent="0.3">
      <c r="A7" s="13">
        <v>2</v>
      </c>
      <c r="B7" s="14" t="s">
        <v>9</v>
      </c>
      <c r="C7" s="15">
        <v>225.321</v>
      </c>
      <c r="D7" s="15">
        <v>243.696</v>
      </c>
      <c r="E7" s="16">
        <f t="shared" ref="E7:E32" si="0">D7/1000</f>
        <v>0.243696</v>
      </c>
      <c r="F7" s="17">
        <v>826131.3</v>
      </c>
      <c r="G7" s="17">
        <v>372198.6</v>
      </c>
      <c r="H7" s="17">
        <f>F7-G7</f>
        <v>453932.70000000007</v>
      </c>
      <c r="I7" s="17">
        <v>455347.7</v>
      </c>
      <c r="J7" s="18">
        <v>833909.5</v>
      </c>
      <c r="K7" s="19">
        <v>1497</v>
      </c>
      <c r="L7" s="20">
        <f>J7+K7</f>
        <v>835406.5</v>
      </c>
      <c r="M7" s="21">
        <f>I7+L7</f>
        <v>1290754.2</v>
      </c>
      <c r="N7" s="18">
        <v>830709.7</v>
      </c>
      <c r="O7" s="19" t="e">
        <f ca="1">N7/#REF!*$O$33</f>
        <v>#REF!</v>
      </c>
      <c r="P7" s="20" t="e">
        <f ca="1">N7+O7</f>
        <v>#REF!</v>
      </c>
      <c r="Q7" s="21" t="e">
        <f ca="1">M7+P7</f>
        <v>#REF!</v>
      </c>
      <c r="R7" s="22">
        <v>2115914.9</v>
      </c>
      <c r="S7" s="18">
        <v>825131</v>
      </c>
      <c r="T7" s="19" t="e">
        <f ca="1">S7/#REF!*$T$33</f>
        <v>#REF!</v>
      </c>
      <c r="U7" s="20" t="e">
        <f ca="1">S7-T7</f>
        <v>#REF!</v>
      </c>
      <c r="V7" s="21" t="e">
        <f ca="1">R7+U7</f>
        <v>#REF!</v>
      </c>
      <c r="W7" s="18">
        <v>850723.5</v>
      </c>
      <c r="X7" s="19" t="e">
        <f ca="1">W7/#REF!*$X$33</f>
        <v>#REF!</v>
      </c>
      <c r="Y7" s="20" t="e">
        <f ca="1">W7-X7</f>
        <v>#REF!</v>
      </c>
      <c r="Z7" s="21" t="e">
        <f ca="1">V7+Y7</f>
        <v>#REF!</v>
      </c>
      <c r="AA7" s="18">
        <v>904923.3</v>
      </c>
      <c r="AB7" s="19" t="e">
        <f ca="1">AA7/#REF!*$AB$33</f>
        <v>#REF!</v>
      </c>
      <c r="AC7" s="20" t="e">
        <f ca="1">Z7+AA7</f>
        <v>#REF!</v>
      </c>
      <c r="AD7" s="21" t="e">
        <f ca="1">Z7+AA7-AB7</f>
        <v>#REF!</v>
      </c>
      <c r="AE7" s="18">
        <v>851590.9</v>
      </c>
      <c r="AF7" s="19" t="e">
        <f ca="1">AE7/#REF!*$AF$33</f>
        <v>#REF!</v>
      </c>
      <c r="AG7" s="20" t="e">
        <f ca="1">AD7+AE7</f>
        <v>#REF!</v>
      </c>
      <c r="AH7" s="23">
        <v>1013069.4</v>
      </c>
      <c r="AI7" s="24" t="e">
        <f ca="1">AH7/#REF!*$AI$33</f>
        <v>#REF!</v>
      </c>
      <c r="AJ7" s="25" t="e">
        <f>#REF!+AH7</f>
        <v>#REF!</v>
      </c>
      <c r="AK7" s="26" t="e">
        <f ca="1">AJ7-AI7</f>
        <v>#REF!</v>
      </c>
      <c r="AL7" s="18">
        <v>1050678.1000000001</v>
      </c>
      <c r="AM7" s="19" t="e">
        <f ca="1">AL7/#REF!*$AM$33</f>
        <v>#REF!</v>
      </c>
      <c r="AN7" s="20" t="e">
        <f ca="1">AK7+AL7</f>
        <v>#REF!</v>
      </c>
      <c r="AO7" s="21" t="e">
        <f ca="1">AN7-AM7</f>
        <v>#REF!</v>
      </c>
      <c r="AP7" s="18">
        <v>1028516</v>
      </c>
      <c r="AQ7" s="27">
        <v>278857</v>
      </c>
      <c r="AR7" s="19" t="e">
        <f ca="1">AP7/#REF!*$AR$33</f>
        <v>#REF!</v>
      </c>
      <c r="AS7" s="20">
        <f t="shared" ref="AS7:AS32" si="1">AP7-AQ7</f>
        <v>749659</v>
      </c>
      <c r="AT7" s="21" t="e">
        <f t="shared" ref="AT7:AT32" ca="1" si="2">AP7-AQ7-AR7</f>
        <v>#REF!</v>
      </c>
      <c r="AU7" s="18">
        <v>1033020.2</v>
      </c>
      <c r="AV7" s="19">
        <v>223.4</v>
      </c>
      <c r="AW7" s="20">
        <v>6</v>
      </c>
      <c r="AX7" s="21" t="e">
        <f ca="1">AT7+AU7-AV7+AW7</f>
        <v>#REF!</v>
      </c>
      <c r="AY7" s="18">
        <v>1052855.7</v>
      </c>
      <c r="AZ7" s="19"/>
      <c r="BA7" s="20" t="e">
        <f>AY7/#REF!*$AZ$33</f>
        <v>#REF!</v>
      </c>
      <c r="BB7" s="22" t="e">
        <f ca="1">AX7+AY7-AZ7+BA7</f>
        <v>#REF!</v>
      </c>
      <c r="BC7" s="28"/>
      <c r="BD7" s="29"/>
      <c r="BG7" s="31"/>
    </row>
    <row r="8" spans="1:59" s="30" customFormat="1" ht="24" customHeight="1" x14ac:dyDescent="0.3">
      <c r="A8" s="13">
        <v>3</v>
      </c>
      <c r="B8" s="14" t="s">
        <v>10</v>
      </c>
      <c r="C8" s="15">
        <v>137.17599999999999</v>
      </c>
      <c r="D8" s="15">
        <v>128.75200000000001</v>
      </c>
      <c r="E8" s="16">
        <f t="shared" si="0"/>
        <v>0.12875200000000001</v>
      </c>
      <c r="F8" s="17">
        <v>473730.5</v>
      </c>
      <c r="G8" s="17">
        <v>211045.1</v>
      </c>
      <c r="H8" s="17">
        <f t="shared" ref="H8:H32" si="3">F8-G8</f>
        <v>262685.40000000002</v>
      </c>
      <c r="I8" s="17">
        <v>263504.3</v>
      </c>
      <c r="J8" s="18">
        <v>478314.2</v>
      </c>
      <c r="K8" s="19">
        <v>858.6</v>
      </c>
      <c r="L8" s="20">
        <f t="shared" ref="L8:L32" si="4">J8+K8</f>
        <v>479172.8</v>
      </c>
      <c r="M8" s="21">
        <f t="shared" ref="M8:M32" si="5">I8+L8</f>
        <v>742677.1</v>
      </c>
      <c r="N8" s="18">
        <v>477159.5</v>
      </c>
      <c r="O8" s="19" t="e">
        <f ca="1">N8/#REF!*$O$33</f>
        <v>#REF!</v>
      </c>
      <c r="P8" s="20" t="e">
        <f t="shared" ref="P8:P32" ca="1" si="6">N8+O8</f>
        <v>#REF!</v>
      </c>
      <c r="Q8" s="21" t="e">
        <f t="shared" ref="Q8:Q32" ca="1" si="7">M8+P8</f>
        <v>#REF!</v>
      </c>
      <c r="R8" s="22">
        <v>1217395.7</v>
      </c>
      <c r="S8" s="18">
        <v>475174.3</v>
      </c>
      <c r="T8" s="19" t="e">
        <f ca="1">S8/#REF!*$T$33</f>
        <v>#REF!</v>
      </c>
      <c r="U8" s="20" t="e">
        <f t="shared" ref="U8:U32" ca="1" si="8">S8-T8</f>
        <v>#REF!</v>
      </c>
      <c r="V8" s="21" t="e">
        <f t="shared" ref="V8:V32" ca="1" si="9">R8+U8</f>
        <v>#REF!</v>
      </c>
      <c r="W8" s="18">
        <v>491453.8</v>
      </c>
      <c r="X8" s="19" t="e">
        <f ca="1">W8/#REF!*$X$33</f>
        <v>#REF!</v>
      </c>
      <c r="Y8" s="20" t="e">
        <f t="shared" ref="Y8:Y32" ca="1" si="10">W8-X8</f>
        <v>#REF!</v>
      </c>
      <c r="Z8" s="21" t="e">
        <f t="shared" ref="Z8:Z32" ca="1" si="11">V8+Y8</f>
        <v>#REF!</v>
      </c>
      <c r="AA8" s="18">
        <v>491901.5</v>
      </c>
      <c r="AB8" s="19" t="e">
        <f ca="1">AA8/#REF!*$AB$33</f>
        <v>#REF!</v>
      </c>
      <c r="AC8" s="20" t="e">
        <f t="shared" ref="AC8:AC32" ca="1" si="12">Z8+AA8</f>
        <v>#REF!</v>
      </c>
      <c r="AD8" s="21" t="e">
        <f t="shared" ref="AD8:AD32" ca="1" si="13">Z8+AA8-AB8</f>
        <v>#REF!</v>
      </c>
      <c r="AE8" s="18">
        <v>490447</v>
      </c>
      <c r="AF8" s="19" t="e">
        <f ca="1">AE8/#REF!*$AF$33</f>
        <v>#REF!</v>
      </c>
      <c r="AG8" s="20" t="e">
        <f t="shared" ref="AG8:AG32" ca="1" si="14">AD8+AE8</f>
        <v>#REF!</v>
      </c>
      <c r="AH8" s="23">
        <v>580351.19999999995</v>
      </c>
      <c r="AI8" s="24" t="e">
        <f ca="1">AH8/#REF!*$AI$33</f>
        <v>#REF!</v>
      </c>
      <c r="AJ8" s="25" t="e">
        <f>#REF!+AH8</f>
        <v>#REF!</v>
      </c>
      <c r="AK8" s="26" t="e">
        <f t="shared" ref="AK8:AK32" ca="1" si="15">AJ8-AI8</f>
        <v>#REF!</v>
      </c>
      <c r="AL8" s="18">
        <v>603340.4</v>
      </c>
      <c r="AM8" s="19" t="e">
        <f ca="1">AL8/#REF!*$AM$33</f>
        <v>#REF!</v>
      </c>
      <c r="AN8" s="20" t="e">
        <f t="shared" ref="AN8:AN32" ca="1" si="16">AK8+AL8</f>
        <v>#REF!</v>
      </c>
      <c r="AO8" s="21" t="e">
        <f t="shared" ref="AO8:AO32" ca="1" si="17">AN8-AM8</f>
        <v>#REF!</v>
      </c>
      <c r="AP8" s="18">
        <v>586258.80000000005</v>
      </c>
      <c r="AQ8" s="27">
        <v>152334.38</v>
      </c>
      <c r="AR8" s="19" t="e">
        <f ca="1">AP8/#REF!*$AR$33</f>
        <v>#REF!</v>
      </c>
      <c r="AS8" s="20">
        <f t="shared" si="1"/>
        <v>433924.42000000004</v>
      </c>
      <c r="AT8" s="21" t="e">
        <f t="shared" ca="1" si="2"/>
        <v>#REF!</v>
      </c>
      <c r="AU8" s="18">
        <v>586719.30000000005</v>
      </c>
      <c r="AV8" s="30">
        <v>66.900000000000006</v>
      </c>
      <c r="AW8" s="20">
        <v>1.8</v>
      </c>
      <c r="AX8" s="21" t="e">
        <f t="shared" ref="AX8:AX32" ca="1" si="18">AT8+AU8-AV8+AW8</f>
        <v>#REF!</v>
      </c>
      <c r="AY8" s="18">
        <v>603057.4</v>
      </c>
      <c r="BA8" s="20" t="e">
        <f>AY8/#REF!*$AZ$33</f>
        <v>#REF!</v>
      </c>
      <c r="BB8" s="22" t="e">
        <f t="shared" ref="BB8:BB32" ca="1" si="19">AX8+AY8-AZ8+BA8</f>
        <v>#REF!</v>
      </c>
      <c r="BC8" s="28"/>
      <c r="BD8" s="29"/>
      <c r="BG8" s="31"/>
    </row>
    <row r="9" spans="1:59" s="30" customFormat="1" ht="24" customHeight="1" x14ac:dyDescent="0.3">
      <c r="A9" s="13">
        <v>4</v>
      </c>
      <c r="B9" s="14" t="s">
        <v>11</v>
      </c>
      <c r="C9" s="15">
        <v>752.80899999999997</v>
      </c>
      <c r="D9" s="15">
        <v>205.65899999999999</v>
      </c>
      <c r="E9" s="16">
        <f t="shared" si="0"/>
        <v>0.20565899999999998</v>
      </c>
      <c r="F9" s="17">
        <v>1990389.3</v>
      </c>
      <c r="G9" s="17">
        <v>1011322.7</v>
      </c>
      <c r="H9" s="17">
        <f t="shared" si="3"/>
        <v>979066.60000000009</v>
      </c>
      <c r="I9" s="17">
        <v>982118.6</v>
      </c>
      <c r="J9" s="18">
        <v>1991761.4</v>
      </c>
      <c r="K9" s="19">
        <v>3575.5</v>
      </c>
      <c r="L9" s="20">
        <f t="shared" si="4"/>
        <v>1995336.9</v>
      </c>
      <c r="M9" s="21">
        <f t="shared" si="5"/>
        <v>2977455.5</v>
      </c>
      <c r="N9" s="18">
        <v>1997630.1</v>
      </c>
      <c r="O9" s="19" t="e">
        <f ca="1">N9/#REF!*$O$33</f>
        <v>#REF!</v>
      </c>
      <c r="P9" s="20" t="e">
        <f t="shared" ca="1" si="6"/>
        <v>#REF!</v>
      </c>
      <c r="Q9" s="21" t="e">
        <f t="shared" ca="1" si="7"/>
        <v>#REF!</v>
      </c>
      <c r="R9" s="22">
        <v>4967443.9000000004</v>
      </c>
      <c r="S9" s="18">
        <v>1981839</v>
      </c>
      <c r="T9" s="19" t="e">
        <f ca="1">S9/#REF!*$T$33</f>
        <v>#REF!</v>
      </c>
      <c r="U9" s="20" t="e">
        <f t="shared" ca="1" si="8"/>
        <v>#REF!</v>
      </c>
      <c r="V9" s="21" t="e">
        <f t="shared" ca="1" si="9"/>
        <v>#REF!</v>
      </c>
      <c r="W9" s="18">
        <v>2029686.8</v>
      </c>
      <c r="X9" s="19" t="e">
        <f ca="1">W9/#REF!*$X$33</f>
        <v>#REF!</v>
      </c>
      <c r="Y9" s="20" t="e">
        <f t="shared" ca="1" si="10"/>
        <v>#REF!</v>
      </c>
      <c r="Z9" s="21" t="e">
        <f t="shared" ca="1" si="11"/>
        <v>#REF!</v>
      </c>
      <c r="AA9" s="18">
        <v>2112599.6</v>
      </c>
      <c r="AB9" s="19" t="e">
        <f ca="1">AA9/#REF!*$AB$33</f>
        <v>#REF!</v>
      </c>
      <c r="AC9" s="20" t="e">
        <f t="shared" ca="1" si="12"/>
        <v>#REF!</v>
      </c>
      <c r="AD9" s="21" t="e">
        <f t="shared" ca="1" si="13"/>
        <v>#REF!</v>
      </c>
      <c r="AE9" s="18">
        <v>2041968.2</v>
      </c>
      <c r="AF9" s="19" t="e">
        <f ca="1">AE9/#REF!*$AF$33</f>
        <v>#REF!</v>
      </c>
      <c r="AG9" s="20" t="e">
        <f t="shared" ca="1" si="14"/>
        <v>#REF!</v>
      </c>
      <c r="AH9" s="23">
        <v>2833539.5</v>
      </c>
      <c r="AI9" s="24" t="e">
        <f ca="1">AH9/#REF!*$AI$33</f>
        <v>#REF!</v>
      </c>
      <c r="AJ9" s="25" t="e">
        <f>#REF!+AH9</f>
        <v>#REF!</v>
      </c>
      <c r="AK9" s="26" t="e">
        <f t="shared" ca="1" si="15"/>
        <v>#REF!</v>
      </c>
      <c r="AL9" s="18">
        <v>2888314.4</v>
      </c>
      <c r="AM9" s="19" t="e">
        <f ca="1">AL9/#REF!*$AM$33</f>
        <v>#REF!</v>
      </c>
      <c r="AN9" s="20" t="e">
        <f t="shared" ca="1" si="16"/>
        <v>#REF!</v>
      </c>
      <c r="AO9" s="21" t="e">
        <f t="shared" ca="1" si="17"/>
        <v>#REF!</v>
      </c>
      <c r="AP9" s="18">
        <v>2903500.1</v>
      </c>
      <c r="AQ9" s="27">
        <v>776713.05</v>
      </c>
      <c r="AR9" s="19" t="e">
        <f ca="1">AP9/#REF!*$AR$33</f>
        <v>#REF!</v>
      </c>
      <c r="AS9" s="20">
        <f t="shared" si="1"/>
        <v>2126787.0499999998</v>
      </c>
      <c r="AT9" s="21" t="e">
        <f t="shared" ca="1" si="2"/>
        <v>#REF!</v>
      </c>
      <c r="AU9" s="18">
        <v>2879265.44</v>
      </c>
      <c r="AV9" s="30">
        <v>8762.9599999999991</v>
      </c>
      <c r="AW9" s="20">
        <v>234.2</v>
      </c>
      <c r="AX9" s="21" t="e">
        <f t="shared" ca="1" si="18"/>
        <v>#REF!</v>
      </c>
      <c r="AY9" s="18">
        <v>2914491.6</v>
      </c>
      <c r="BA9" s="20" t="e">
        <f>AY9/#REF!*$AZ$33</f>
        <v>#REF!</v>
      </c>
      <c r="BB9" s="22" t="e">
        <f t="shared" ca="1" si="19"/>
        <v>#REF!</v>
      </c>
      <c r="BC9" s="28"/>
      <c r="BD9" s="29"/>
      <c r="BG9" s="31"/>
    </row>
    <row r="10" spans="1:59" s="30" customFormat="1" ht="24" customHeight="1" x14ac:dyDescent="0.3">
      <c r="A10" s="13">
        <v>5</v>
      </c>
      <c r="B10" s="14" t="s">
        <v>12</v>
      </c>
      <c r="C10" s="15">
        <v>562.09400000000005</v>
      </c>
      <c r="D10" s="15">
        <v>210.59299999999999</v>
      </c>
      <c r="E10" s="16">
        <f t="shared" si="0"/>
        <v>0.210593</v>
      </c>
      <c r="F10" s="17">
        <v>1933777.4</v>
      </c>
      <c r="G10" s="17">
        <v>985142.4</v>
      </c>
      <c r="H10" s="17">
        <f t="shared" si="3"/>
        <v>948634.99999999988</v>
      </c>
      <c r="I10" s="17">
        <v>951592.2</v>
      </c>
      <c r="J10" s="18">
        <v>1961955.1</v>
      </c>
      <c r="K10" s="19">
        <v>3522</v>
      </c>
      <c r="L10" s="20">
        <f t="shared" si="4"/>
        <v>1965477.1</v>
      </c>
      <c r="M10" s="21">
        <f t="shared" si="5"/>
        <v>2917069.3</v>
      </c>
      <c r="N10" s="18">
        <v>1964595.6</v>
      </c>
      <c r="O10" s="19" t="e">
        <f ca="1">N10/#REF!*$O$33</f>
        <v>#REF!</v>
      </c>
      <c r="P10" s="20" t="e">
        <f t="shared" ca="1" si="6"/>
        <v>#REF!</v>
      </c>
      <c r="Q10" s="21" t="e">
        <f t="shared" ca="1" si="7"/>
        <v>#REF!</v>
      </c>
      <c r="R10" s="22">
        <v>4867462</v>
      </c>
      <c r="S10" s="18">
        <v>1766889.2</v>
      </c>
      <c r="T10" s="19" t="e">
        <f ca="1">S10/#REF!*$T$33</f>
        <v>#REF!</v>
      </c>
      <c r="U10" s="20" t="e">
        <f t="shared" ca="1" si="8"/>
        <v>#REF!</v>
      </c>
      <c r="V10" s="21" t="e">
        <f t="shared" ca="1" si="9"/>
        <v>#REF!</v>
      </c>
      <c r="W10" s="18">
        <v>1750277.8</v>
      </c>
      <c r="X10" s="19" t="e">
        <f ca="1">W10/#REF!*$X$33</f>
        <v>#REF!</v>
      </c>
      <c r="Y10" s="20" t="e">
        <f t="shared" ca="1" si="10"/>
        <v>#REF!</v>
      </c>
      <c r="Z10" s="21" t="e">
        <f t="shared" ca="1" si="11"/>
        <v>#REF!</v>
      </c>
      <c r="AA10" s="18">
        <v>1905552.8</v>
      </c>
      <c r="AB10" s="19" t="e">
        <f ca="1">AA10/#REF!*$AB$33</f>
        <v>#REF!</v>
      </c>
      <c r="AC10" s="20" t="e">
        <f t="shared" ca="1" si="12"/>
        <v>#REF!</v>
      </c>
      <c r="AD10" s="21" t="e">
        <f t="shared" ca="1" si="13"/>
        <v>#REF!</v>
      </c>
      <c r="AE10" s="18">
        <v>1968875.3</v>
      </c>
      <c r="AF10" s="19" t="e">
        <f ca="1">AE10/#REF!*$AF$33</f>
        <v>#REF!</v>
      </c>
      <c r="AG10" s="20" t="e">
        <f t="shared" ca="1" si="14"/>
        <v>#REF!</v>
      </c>
      <c r="AH10" s="23">
        <v>2907198.3</v>
      </c>
      <c r="AI10" s="24" t="e">
        <f ca="1">AH10/#REF!*$AI$33</f>
        <v>#REF!</v>
      </c>
      <c r="AJ10" s="25" t="e">
        <f>#REF!+AH10</f>
        <v>#REF!</v>
      </c>
      <c r="AK10" s="26" t="e">
        <f t="shared" ca="1" si="15"/>
        <v>#REF!</v>
      </c>
      <c r="AL10" s="18">
        <v>2636745.7999999998</v>
      </c>
      <c r="AM10" s="19" t="e">
        <f ca="1">AL10/#REF!*$AM$33</f>
        <v>#REF!</v>
      </c>
      <c r="AN10" s="20" t="e">
        <f t="shared" ca="1" si="16"/>
        <v>#REF!</v>
      </c>
      <c r="AO10" s="21" t="e">
        <f t="shared" ca="1" si="17"/>
        <v>#REF!</v>
      </c>
      <c r="AP10" s="18">
        <v>3010352.1</v>
      </c>
      <c r="AQ10" s="27">
        <v>849318.11</v>
      </c>
      <c r="AR10" s="19" t="e">
        <f ca="1">AP10/#REF!*$AR$33</f>
        <v>#REF!</v>
      </c>
      <c r="AS10" s="20">
        <f t="shared" si="1"/>
        <v>2161033.9900000002</v>
      </c>
      <c r="AT10" s="21" t="e">
        <f t="shared" ca="1" si="2"/>
        <v>#REF!</v>
      </c>
      <c r="AU10" s="18">
        <v>3185328.43</v>
      </c>
      <c r="AV10" s="30">
        <v>6011.77</v>
      </c>
      <c r="AW10" s="20">
        <v>160.6</v>
      </c>
      <c r="AX10" s="21" t="e">
        <f t="shared" ca="1" si="18"/>
        <v>#REF!</v>
      </c>
      <c r="AY10" s="18">
        <v>3079686.3</v>
      </c>
      <c r="BA10" s="20" t="e">
        <f>AY10/#REF!*$AZ$33</f>
        <v>#REF!</v>
      </c>
      <c r="BB10" s="22" t="e">
        <f t="shared" ca="1" si="19"/>
        <v>#REF!</v>
      </c>
      <c r="BC10" s="28"/>
      <c r="BD10" s="29"/>
      <c r="BG10" s="31"/>
    </row>
    <row r="11" spans="1:59" s="30" customFormat="1" ht="24" customHeight="1" x14ac:dyDescent="0.3">
      <c r="A11" s="13">
        <v>6</v>
      </c>
      <c r="B11" s="14" t="s">
        <v>13</v>
      </c>
      <c r="C11" s="15">
        <v>223.97</v>
      </c>
      <c r="D11" s="15">
        <v>155.65199999999999</v>
      </c>
      <c r="E11" s="16">
        <f t="shared" si="0"/>
        <v>0.15565199999999998</v>
      </c>
      <c r="F11" s="17">
        <v>683107.2</v>
      </c>
      <c r="G11" s="17">
        <v>272389.2</v>
      </c>
      <c r="H11" s="17">
        <f t="shared" si="3"/>
        <v>410717.99999999994</v>
      </c>
      <c r="I11" s="17">
        <v>411998.3</v>
      </c>
      <c r="J11" s="18">
        <v>689154.1</v>
      </c>
      <c r="K11" s="19">
        <v>1237.0999999999999</v>
      </c>
      <c r="L11" s="20">
        <f t="shared" si="4"/>
        <v>690391.2</v>
      </c>
      <c r="M11" s="21">
        <f t="shared" si="5"/>
        <v>1102389.5</v>
      </c>
      <c r="N11" s="18">
        <v>690883.3</v>
      </c>
      <c r="O11" s="19" t="e">
        <f ca="1">N11/#REF!*$O$33</f>
        <v>#REF!</v>
      </c>
      <c r="P11" s="20" t="e">
        <f t="shared" ca="1" si="6"/>
        <v>#REF!</v>
      </c>
      <c r="Q11" s="21" t="e">
        <f t="shared" ca="1" si="7"/>
        <v>#REF!</v>
      </c>
      <c r="R11" s="22">
        <v>1789574.6</v>
      </c>
      <c r="S11" s="18">
        <v>685922.6</v>
      </c>
      <c r="T11" s="19" t="e">
        <f ca="1">S11/#REF!*$T$33</f>
        <v>#REF!</v>
      </c>
      <c r="U11" s="20" t="e">
        <f t="shared" ca="1" si="8"/>
        <v>#REF!</v>
      </c>
      <c r="V11" s="21" t="e">
        <f t="shared" ca="1" si="9"/>
        <v>#REF!</v>
      </c>
      <c r="W11" s="18">
        <v>706775.8</v>
      </c>
      <c r="X11" s="19" t="e">
        <f ca="1">W11/#REF!*$X$33</f>
        <v>#REF!</v>
      </c>
      <c r="Y11" s="20" t="e">
        <f t="shared" ca="1" si="10"/>
        <v>#REF!</v>
      </c>
      <c r="Z11" s="21" t="e">
        <f t="shared" ca="1" si="11"/>
        <v>#REF!</v>
      </c>
      <c r="AA11" s="18">
        <v>705943.8</v>
      </c>
      <c r="AB11" s="19" t="e">
        <f ca="1">AA11/#REF!*$AB$33</f>
        <v>#REF!</v>
      </c>
      <c r="AC11" s="20" t="e">
        <f t="shared" ca="1" si="12"/>
        <v>#REF!</v>
      </c>
      <c r="AD11" s="21" t="e">
        <f t="shared" ca="1" si="13"/>
        <v>#REF!</v>
      </c>
      <c r="AE11" s="18">
        <v>706522.3</v>
      </c>
      <c r="AF11" s="19" t="e">
        <f ca="1">AE11/#REF!*$AF$33</f>
        <v>#REF!</v>
      </c>
      <c r="AG11" s="20" t="e">
        <f t="shared" ca="1" si="14"/>
        <v>#REF!</v>
      </c>
      <c r="AH11" s="23">
        <v>845108.1</v>
      </c>
      <c r="AI11" s="24" t="e">
        <f ca="1">AH11/#REF!*$AI$33</f>
        <v>#REF!</v>
      </c>
      <c r="AJ11" s="25" t="e">
        <f>#REF!+AH11</f>
        <v>#REF!</v>
      </c>
      <c r="AK11" s="26" t="e">
        <f t="shared" ca="1" si="15"/>
        <v>#REF!</v>
      </c>
      <c r="AL11" s="18">
        <v>875579.6</v>
      </c>
      <c r="AM11" s="19" t="e">
        <f ca="1">AL11/#REF!*$AM$33</f>
        <v>#REF!</v>
      </c>
      <c r="AN11" s="20" t="e">
        <f t="shared" ca="1" si="16"/>
        <v>#REF!</v>
      </c>
      <c r="AO11" s="21" t="e">
        <f t="shared" ca="1" si="17"/>
        <v>#REF!</v>
      </c>
      <c r="AP11" s="18">
        <v>855277.5</v>
      </c>
      <c r="AQ11" s="27">
        <v>222489.97</v>
      </c>
      <c r="AR11" s="19" t="e">
        <f ca="1">AP11/#REF!*$AR$33</f>
        <v>#REF!</v>
      </c>
      <c r="AS11" s="20">
        <f t="shared" si="1"/>
        <v>632787.53</v>
      </c>
      <c r="AT11" s="21" t="e">
        <f t="shared" ca="1" si="2"/>
        <v>#REF!</v>
      </c>
      <c r="AU11" s="18">
        <v>859717.21</v>
      </c>
      <c r="AV11" s="30">
        <v>179.4</v>
      </c>
      <c r="AW11" s="20">
        <v>4.8</v>
      </c>
      <c r="AX11" s="21" t="e">
        <f t="shared" ca="1" si="18"/>
        <v>#REF!</v>
      </c>
      <c r="AY11" s="18">
        <v>888359.4</v>
      </c>
      <c r="BA11" s="20" t="e">
        <f>AY11/#REF!*$AZ$33</f>
        <v>#REF!</v>
      </c>
      <c r="BB11" s="22" t="e">
        <f t="shared" ca="1" si="19"/>
        <v>#REF!</v>
      </c>
      <c r="BC11" s="28"/>
      <c r="BD11" s="29"/>
      <c r="BG11" s="31"/>
    </row>
    <row r="12" spans="1:59" s="30" customFormat="1" ht="24" customHeight="1" x14ac:dyDescent="0.3">
      <c r="A12" s="13">
        <v>7</v>
      </c>
      <c r="B12" s="14" t="s">
        <v>14</v>
      </c>
      <c r="C12" s="15">
        <v>122.44</v>
      </c>
      <c r="D12" s="15">
        <v>151.80099999999999</v>
      </c>
      <c r="E12" s="16">
        <f t="shared" si="0"/>
        <v>0.15180099999999999</v>
      </c>
      <c r="F12" s="17">
        <v>472022.4</v>
      </c>
      <c r="G12" s="17">
        <v>203845.8</v>
      </c>
      <c r="H12" s="17">
        <f t="shared" si="3"/>
        <v>268176.60000000003</v>
      </c>
      <c r="I12" s="17">
        <v>269012.59999999998</v>
      </c>
      <c r="J12" s="18">
        <v>478333.3</v>
      </c>
      <c r="K12" s="19">
        <v>858.7</v>
      </c>
      <c r="L12" s="20">
        <f t="shared" si="4"/>
        <v>479192</v>
      </c>
      <c r="M12" s="21">
        <f t="shared" si="5"/>
        <v>748204.6</v>
      </c>
      <c r="N12" s="18">
        <v>476567.8</v>
      </c>
      <c r="O12" s="19" t="e">
        <f ca="1">N12/#REF!*$O$33</f>
        <v>#REF!</v>
      </c>
      <c r="P12" s="20" t="e">
        <f t="shared" ca="1" si="6"/>
        <v>#REF!</v>
      </c>
      <c r="Q12" s="21" t="e">
        <f t="shared" ca="1" si="7"/>
        <v>#REF!</v>
      </c>
      <c r="R12" s="22">
        <v>1222342.3999999999</v>
      </c>
      <c r="S12" s="18">
        <v>474105</v>
      </c>
      <c r="T12" s="19" t="e">
        <f ca="1">S12/#REF!*$T$33</f>
        <v>#REF!</v>
      </c>
      <c r="U12" s="20" t="e">
        <f t="shared" ca="1" si="8"/>
        <v>#REF!</v>
      </c>
      <c r="V12" s="21" t="e">
        <f t="shared" ca="1" si="9"/>
        <v>#REF!</v>
      </c>
      <c r="W12" s="18">
        <v>487785.1</v>
      </c>
      <c r="X12" s="19" t="e">
        <f ca="1">W12/#REF!*$X$33</f>
        <v>#REF!</v>
      </c>
      <c r="Y12" s="20" t="e">
        <f t="shared" ca="1" si="10"/>
        <v>#REF!</v>
      </c>
      <c r="Z12" s="21" t="e">
        <f t="shared" ca="1" si="11"/>
        <v>#REF!</v>
      </c>
      <c r="AA12" s="18">
        <v>490103.7</v>
      </c>
      <c r="AB12" s="19" t="e">
        <f ca="1">AA12/#REF!*$AB$33</f>
        <v>#REF!</v>
      </c>
      <c r="AC12" s="20" t="e">
        <f t="shared" ca="1" si="12"/>
        <v>#REF!</v>
      </c>
      <c r="AD12" s="21" t="e">
        <f t="shared" ca="1" si="13"/>
        <v>#REF!</v>
      </c>
      <c r="AE12" s="18">
        <v>489149.4</v>
      </c>
      <c r="AF12" s="19" t="e">
        <f ca="1">AE12/#REF!*$AF$33</f>
        <v>#REF!</v>
      </c>
      <c r="AG12" s="20" t="e">
        <f t="shared" ca="1" si="14"/>
        <v>#REF!</v>
      </c>
      <c r="AH12" s="23">
        <v>576633.30000000005</v>
      </c>
      <c r="AI12" s="24" t="e">
        <f ca="1">AH12/#REF!*$AI$33</f>
        <v>#REF!</v>
      </c>
      <c r="AJ12" s="25" t="e">
        <f>#REF!+AH12</f>
        <v>#REF!</v>
      </c>
      <c r="AK12" s="26" t="e">
        <f t="shared" ca="1" si="15"/>
        <v>#REF!</v>
      </c>
      <c r="AL12" s="18">
        <v>602232.80000000005</v>
      </c>
      <c r="AM12" s="19" t="e">
        <f ca="1">AL12/#REF!*$AM$33</f>
        <v>#REF!</v>
      </c>
      <c r="AN12" s="20" t="e">
        <f t="shared" ca="1" si="16"/>
        <v>#REF!</v>
      </c>
      <c r="AO12" s="21" t="e">
        <f t="shared" ca="1" si="17"/>
        <v>#REF!</v>
      </c>
      <c r="AP12" s="18">
        <v>576746.30000000005</v>
      </c>
      <c r="AQ12" s="27">
        <v>152038.97</v>
      </c>
      <c r="AR12" s="19" t="e">
        <f ca="1">AP12/#REF!*$AR$33</f>
        <v>#REF!</v>
      </c>
      <c r="AS12" s="20">
        <f t="shared" si="1"/>
        <v>424707.33000000007</v>
      </c>
      <c r="AT12" s="21" t="e">
        <f t="shared" ca="1" si="2"/>
        <v>#REF!</v>
      </c>
      <c r="AU12" s="18">
        <v>578393.96</v>
      </c>
      <c r="AV12" s="30">
        <v>288.39</v>
      </c>
      <c r="AW12" s="20">
        <v>7.7</v>
      </c>
      <c r="AX12" s="21" t="e">
        <f t="shared" ca="1" si="18"/>
        <v>#REF!</v>
      </c>
      <c r="AY12" s="18">
        <v>593549.5</v>
      </c>
      <c r="BA12" s="20" t="e">
        <f>AY12/#REF!*$AZ$33</f>
        <v>#REF!</v>
      </c>
      <c r="BB12" s="22" t="e">
        <f t="shared" ca="1" si="19"/>
        <v>#REF!</v>
      </c>
      <c r="BC12" s="28"/>
      <c r="BD12" s="29"/>
      <c r="BG12" s="31"/>
    </row>
    <row r="13" spans="1:59" s="30" customFormat="1" ht="24" customHeight="1" x14ac:dyDescent="0.3">
      <c r="A13" s="13">
        <v>8</v>
      </c>
      <c r="B13" s="14" t="s">
        <v>15</v>
      </c>
      <c r="C13" s="15">
        <v>362.62700000000001</v>
      </c>
      <c r="D13" s="15">
        <v>174.75800000000001</v>
      </c>
      <c r="E13" s="16">
        <f t="shared" si="0"/>
        <v>0.174758</v>
      </c>
      <c r="F13" s="17">
        <v>1099629.6000000001</v>
      </c>
      <c r="G13" s="17">
        <v>511586.4</v>
      </c>
      <c r="H13" s="17">
        <f t="shared" si="3"/>
        <v>588043.20000000007</v>
      </c>
      <c r="I13" s="17">
        <v>589876.30000000005</v>
      </c>
      <c r="J13" s="18">
        <v>1104457.8</v>
      </c>
      <c r="K13" s="19">
        <v>1982.6</v>
      </c>
      <c r="L13" s="20">
        <f t="shared" si="4"/>
        <v>1106440.4000000001</v>
      </c>
      <c r="M13" s="21">
        <f t="shared" si="5"/>
        <v>1696316.7000000002</v>
      </c>
      <c r="N13" s="18">
        <v>1113985.7</v>
      </c>
      <c r="O13" s="19" t="e">
        <f ca="1">N13/#REF!*$O$33</f>
        <v>#REF!</v>
      </c>
      <c r="P13" s="20" t="e">
        <f t="shared" ca="1" si="6"/>
        <v>#REF!</v>
      </c>
      <c r="Q13" s="21" t="e">
        <f t="shared" ca="1" si="7"/>
        <v>#REF!</v>
      </c>
      <c r="R13" s="22">
        <v>2808924.7</v>
      </c>
      <c r="S13" s="18">
        <v>1082238.5</v>
      </c>
      <c r="T13" s="19" t="e">
        <f ca="1">S13/#REF!*$T$33</f>
        <v>#REF!</v>
      </c>
      <c r="U13" s="20" t="e">
        <f t="shared" ca="1" si="8"/>
        <v>#REF!</v>
      </c>
      <c r="V13" s="21" t="e">
        <f t="shared" ca="1" si="9"/>
        <v>#REF!</v>
      </c>
      <c r="W13" s="18">
        <v>1104064.8999999999</v>
      </c>
      <c r="X13" s="19" t="e">
        <f ca="1">W13/#REF!*$X$33</f>
        <v>#REF!</v>
      </c>
      <c r="Y13" s="20" t="e">
        <f t="shared" ca="1" si="10"/>
        <v>#REF!</v>
      </c>
      <c r="Z13" s="21" t="e">
        <f t="shared" ca="1" si="11"/>
        <v>#REF!</v>
      </c>
      <c r="AA13" s="18">
        <v>1110398.2</v>
      </c>
      <c r="AB13" s="19" t="e">
        <f ca="1">AA13/#REF!*$AB$33</f>
        <v>#REF!</v>
      </c>
      <c r="AC13" s="20" t="e">
        <f t="shared" ca="1" si="12"/>
        <v>#REF!</v>
      </c>
      <c r="AD13" s="21" t="e">
        <f t="shared" ca="1" si="13"/>
        <v>#REF!</v>
      </c>
      <c r="AE13" s="18">
        <v>1109000.3999999999</v>
      </c>
      <c r="AF13" s="19" t="e">
        <f ca="1">AE13/#REF!*$AF$33</f>
        <v>#REF!</v>
      </c>
      <c r="AG13" s="20" t="e">
        <f t="shared" ca="1" si="14"/>
        <v>#REF!</v>
      </c>
      <c r="AH13" s="23">
        <v>1478367.3</v>
      </c>
      <c r="AI13" s="24" t="e">
        <f ca="1">AH13/#REF!*$AI$33</f>
        <v>#REF!</v>
      </c>
      <c r="AJ13" s="25" t="e">
        <f>#REF!+AH13</f>
        <v>#REF!</v>
      </c>
      <c r="AK13" s="26" t="e">
        <f t="shared" ca="1" si="15"/>
        <v>#REF!</v>
      </c>
      <c r="AL13" s="18">
        <v>1512779.7</v>
      </c>
      <c r="AM13" s="19" t="e">
        <f ca="1">AL13/#REF!*$AM$33</f>
        <v>#REF!</v>
      </c>
      <c r="AN13" s="20" t="e">
        <f t="shared" ca="1" si="16"/>
        <v>#REF!</v>
      </c>
      <c r="AO13" s="21" t="e">
        <f t="shared" ca="1" si="17"/>
        <v>#REF!</v>
      </c>
      <c r="AP13" s="18">
        <v>1552310.9</v>
      </c>
      <c r="AQ13" s="27">
        <v>418556.22</v>
      </c>
      <c r="AR13" s="19" t="e">
        <f ca="1">AP13/#REF!*$AR$33</f>
        <v>#REF!</v>
      </c>
      <c r="AS13" s="20">
        <f t="shared" si="1"/>
        <v>1133754.68</v>
      </c>
      <c r="AT13" s="21" t="e">
        <f t="shared" ca="1" si="2"/>
        <v>#REF!</v>
      </c>
      <c r="AU13" s="18">
        <v>1527687.35</v>
      </c>
      <c r="AV13" s="30">
        <v>1508.8</v>
      </c>
      <c r="AW13" s="20">
        <v>40.299999999999997</v>
      </c>
      <c r="AX13" s="21" t="e">
        <f t="shared" ca="1" si="18"/>
        <v>#REF!</v>
      </c>
      <c r="AY13" s="18">
        <v>1568923.8</v>
      </c>
      <c r="BA13" s="20" t="e">
        <f>AY13/#REF!*$AZ$33</f>
        <v>#REF!</v>
      </c>
      <c r="BB13" s="22" t="e">
        <f t="shared" ca="1" si="19"/>
        <v>#REF!</v>
      </c>
      <c r="BC13" s="28"/>
      <c r="BD13" s="29"/>
      <c r="BG13" s="31"/>
    </row>
    <row r="14" spans="1:59" s="30" customFormat="1" ht="24" customHeight="1" x14ac:dyDescent="0.3">
      <c r="A14" s="13">
        <v>9</v>
      </c>
      <c r="B14" s="14" t="s">
        <v>16</v>
      </c>
      <c r="C14" s="15">
        <v>202.11600000000001</v>
      </c>
      <c r="D14" s="15">
        <v>152.268</v>
      </c>
      <c r="E14" s="16">
        <f t="shared" si="0"/>
        <v>0.15226800000000001</v>
      </c>
      <c r="F14" s="17">
        <v>634618.30000000005</v>
      </c>
      <c r="G14" s="17">
        <v>218238.8</v>
      </c>
      <c r="H14" s="17">
        <f t="shared" si="3"/>
        <v>416379.50000000006</v>
      </c>
      <c r="I14" s="17">
        <v>417677.5</v>
      </c>
      <c r="J14" s="18">
        <v>643276</v>
      </c>
      <c r="K14" s="19">
        <v>1154.8</v>
      </c>
      <c r="L14" s="20">
        <f t="shared" si="4"/>
        <v>644430.80000000005</v>
      </c>
      <c r="M14" s="21">
        <f t="shared" si="5"/>
        <v>1062108.3</v>
      </c>
      <c r="N14" s="18">
        <v>642144.6</v>
      </c>
      <c r="O14" s="19" t="e">
        <f ca="1">N14/#REF!*$O$33</f>
        <v>#REF!</v>
      </c>
      <c r="P14" s="20" t="e">
        <f t="shared" ca="1" si="6"/>
        <v>#REF!</v>
      </c>
      <c r="Q14" s="21" t="e">
        <f t="shared" ca="1" si="7"/>
        <v>#REF!</v>
      </c>
      <c r="R14" s="22">
        <v>1700662.9</v>
      </c>
      <c r="S14" s="18">
        <v>644317.9</v>
      </c>
      <c r="T14" s="19" t="e">
        <f ca="1">S14/#REF!*$T$33</f>
        <v>#REF!</v>
      </c>
      <c r="U14" s="20" t="e">
        <f t="shared" ca="1" si="8"/>
        <v>#REF!</v>
      </c>
      <c r="V14" s="21" t="e">
        <f t="shared" ca="1" si="9"/>
        <v>#REF!</v>
      </c>
      <c r="W14" s="18">
        <v>655972.69999999995</v>
      </c>
      <c r="X14" s="19" t="e">
        <f ca="1">W14/#REF!*$X$33</f>
        <v>#REF!</v>
      </c>
      <c r="Y14" s="20" t="e">
        <f t="shared" ca="1" si="10"/>
        <v>#REF!</v>
      </c>
      <c r="Z14" s="21" t="e">
        <f t="shared" ca="1" si="11"/>
        <v>#REF!</v>
      </c>
      <c r="AA14" s="18">
        <v>660276</v>
      </c>
      <c r="AB14" s="19" t="e">
        <f ca="1">AA14/#REF!*$AB$33</f>
        <v>#REF!</v>
      </c>
      <c r="AC14" s="20" t="e">
        <f t="shared" ca="1" si="12"/>
        <v>#REF!</v>
      </c>
      <c r="AD14" s="21" t="e">
        <f t="shared" ca="1" si="13"/>
        <v>#REF!</v>
      </c>
      <c r="AE14" s="18">
        <v>659051.30000000005</v>
      </c>
      <c r="AF14" s="19" t="e">
        <f ca="1">AE14/#REF!*$AF$33</f>
        <v>#REF!</v>
      </c>
      <c r="AG14" s="20" t="e">
        <f t="shared" ca="1" si="14"/>
        <v>#REF!</v>
      </c>
      <c r="AH14" s="23">
        <v>794618</v>
      </c>
      <c r="AI14" s="24" t="e">
        <f ca="1">AH14/#REF!*$AI$33</f>
        <v>#REF!</v>
      </c>
      <c r="AJ14" s="25" t="e">
        <f>#REF!+AH14</f>
        <v>#REF!</v>
      </c>
      <c r="AK14" s="26" t="e">
        <f t="shared" ca="1" si="15"/>
        <v>#REF!</v>
      </c>
      <c r="AL14" s="18">
        <v>825366.2</v>
      </c>
      <c r="AM14" s="19" t="e">
        <f ca="1">AL14/#REF!*$AM$33</f>
        <v>#REF!</v>
      </c>
      <c r="AN14" s="20" t="e">
        <f t="shared" ca="1" si="16"/>
        <v>#REF!</v>
      </c>
      <c r="AO14" s="21" t="e">
        <f t="shared" ca="1" si="17"/>
        <v>#REF!</v>
      </c>
      <c r="AP14" s="18">
        <v>803433.1</v>
      </c>
      <c r="AQ14" s="27">
        <v>181128.33</v>
      </c>
      <c r="AR14" s="19" t="e">
        <f ca="1">AP14/#REF!*$AR$33</f>
        <v>#REF!</v>
      </c>
      <c r="AS14" s="20">
        <f t="shared" si="1"/>
        <v>622304.77</v>
      </c>
      <c r="AT14" s="21" t="e">
        <f t="shared" ca="1" si="2"/>
        <v>#REF!</v>
      </c>
      <c r="AU14" s="18">
        <v>803412.55</v>
      </c>
      <c r="AV14" s="30">
        <v>220.77</v>
      </c>
      <c r="AW14" s="20">
        <v>5.9</v>
      </c>
      <c r="AX14" s="21" t="e">
        <f t="shared" ca="1" si="18"/>
        <v>#REF!</v>
      </c>
      <c r="AY14" s="18">
        <v>822380.4</v>
      </c>
      <c r="BA14" s="20" t="e">
        <f>AY14/#REF!*$AZ$33</f>
        <v>#REF!</v>
      </c>
      <c r="BB14" s="22" t="e">
        <f t="shared" ca="1" si="19"/>
        <v>#REF!</v>
      </c>
      <c r="BC14" s="28"/>
      <c r="BD14" s="29"/>
      <c r="BG14" s="31"/>
    </row>
    <row r="15" spans="1:59" s="30" customFormat="1" ht="24" customHeight="1" x14ac:dyDescent="0.3">
      <c r="A15" s="13">
        <v>10</v>
      </c>
      <c r="B15" s="14" t="s">
        <v>17</v>
      </c>
      <c r="C15" s="15">
        <v>312.46800000000002</v>
      </c>
      <c r="D15" s="15">
        <v>228.36799999999999</v>
      </c>
      <c r="E15" s="16">
        <f t="shared" si="0"/>
        <v>0.22836799999999999</v>
      </c>
      <c r="F15" s="17">
        <v>1076596.7</v>
      </c>
      <c r="G15" s="17">
        <v>467908.1</v>
      </c>
      <c r="H15" s="17">
        <f t="shared" si="3"/>
        <v>608688.6</v>
      </c>
      <c r="I15" s="17">
        <v>610586.1</v>
      </c>
      <c r="J15" s="18">
        <v>1086659.2</v>
      </c>
      <c r="K15" s="19">
        <v>1950.7</v>
      </c>
      <c r="L15" s="20">
        <f t="shared" si="4"/>
        <v>1088609.8999999999</v>
      </c>
      <c r="M15" s="21">
        <f t="shared" si="5"/>
        <v>1699196</v>
      </c>
      <c r="N15" s="18">
        <v>1089933</v>
      </c>
      <c r="O15" s="19" t="e">
        <f ca="1">N15/#REF!*$O$33</f>
        <v>#REF!</v>
      </c>
      <c r="P15" s="20" t="e">
        <f t="shared" ca="1" si="6"/>
        <v>#REF!</v>
      </c>
      <c r="Q15" s="21" t="e">
        <f t="shared" ca="1" si="7"/>
        <v>#REF!</v>
      </c>
      <c r="R15" s="22">
        <v>2786818.6</v>
      </c>
      <c r="S15" s="18">
        <v>1076399</v>
      </c>
      <c r="T15" s="19" t="e">
        <f ca="1">S15/#REF!*$T$33</f>
        <v>#REF!</v>
      </c>
      <c r="U15" s="20" t="e">
        <f t="shared" ca="1" si="8"/>
        <v>#REF!</v>
      </c>
      <c r="V15" s="21" t="e">
        <f t="shared" ca="1" si="9"/>
        <v>#REF!</v>
      </c>
      <c r="W15" s="18">
        <v>1105179.6000000001</v>
      </c>
      <c r="X15" s="19" t="e">
        <f ca="1">W15/#REF!*$X$33</f>
        <v>#REF!</v>
      </c>
      <c r="Y15" s="20" t="e">
        <f t="shared" ca="1" si="10"/>
        <v>#REF!</v>
      </c>
      <c r="Z15" s="21" t="e">
        <f t="shared" ca="1" si="11"/>
        <v>#REF!</v>
      </c>
      <c r="AA15" s="18">
        <v>1113207.7</v>
      </c>
      <c r="AB15" s="19" t="e">
        <f ca="1">AA15/#REF!*$AB$33</f>
        <v>#REF!</v>
      </c>
      <c r="AC15" s="20" t="e">
        <f t="shared" ca="1" si="12"/>
        <v>#REF!</v>
      </c>
      <c r="AD15" s="21" t="e">
        <f t="shared" ca="1" si="13"/>
        <v>#REF!</v>
      </c>
      <c r="AE15" s="18">
        <v>1111645</v>
      </c>
      <c r="AF15" s="19" t="e">
        <f ca="1">AE15/#REF!*$AF$33</f>
        <v>#REF!</v>
      </c>
      <c r="AG15" s="20" t="e">
        <f t="shared" ca="1" si="14"/>
        <v>#REF!</v>
      </c>
      <c r="AH15" s="23">
        <v>1416340.6</v>
      </c>
      <c r="AI15" s="24" t="e">
        <f ca="1">AH15/#REF!*$AI$33</f>
        <v>#REF!</v>
      </c>
      <c r="AJ15" s="25" t="e">
        <f>#REF!+AH15</f>
        <v>#REF!</v>
      </c>
      <c r="AK15" s="26" t="e">
        <f t="shared" ca="1" si="15"/>
        <v>#REF!</v>
      </c>
      <c r="AL15" s="18">
        <v>1467965.3</v>
      </c>
      <c r="AM15" s="19" t="e">
        <f ca="1">AL15/#REF!*$AM$33</f>
        <v>#REF!</v>
      </c>
      <c r="AN15" s="20" t="e">
        <f t="shared" ca="1" si="16"/>
        <v>#REF!</v>
      </c>
      <c r="AO15" s="21" t="e">
        <f t="shared" ca="1" si="17"/>
        <v>#REF!</v>
      </c>
      <c r="AP15" s="18">
        <v>1458626.3</v>
      </c>
      <c r="AQ15" s="27">
        <v>371412</v>
      </c>
      <c r="AR15" s="19" t="e">
        <f ca="1">AP15/#REF!*$AR$33</f>
        <v>#REF!</v>
      </c>
      <c r="AS15" s="20">
        <f t="shared" si="1"/>
        <v>1087214.3</v>
      </c>
      <c r="AT15" s="21" t="e">
        <f t="shared" ca="1" si="2"/>
        <v>#REF!</v>
      </c>
      <c r="AU15" s="18">
        <v>1460126.43</v>
      </c>
      <c r="AV15" s="30">
        <v>5264.1</v>
      </c>
      <c r="AW15" s="20">
        <v>140.69999999999999</v>
      </c>
      <c r="AX15" s="21" t="e">
        <f t="shared" ca="1" si="18"/>
        <v>#REF!</v>
      </c>
      <c r="AY15" s="18">
        <v>1468886.9</v>
      </c>
      <c r="BA15" s="20" t="e">
        <f>AY15/#REF!*$AZ$33</f>
        <v>#REF!</v>
      </c>
      <c r="BB15" s="22" t="e">
        <f t="shared" ca="1" si="19"/>
        <v>#REF!</v>
      </c>
      <c r="BC15" s="28"/>
      <c r="BD15" s="29"/>
      <c r="BG15" s="31"/>
    </row>
    <row r="16" spans="1:59" s="30" customFormat="1" ht="24" customHeight="1" x14ac:dyDescent="0.3">
      <c r="A16" s="13">
        <v>11</v>
      </c>
      <c r="B16" s="14" t="s">
        <v>18</v>
      </c>
      <c r="C16" s="15">
        <v>156.98400000000001</v>
      </c>
      <c r="D16" s="15">
        <v>122.92</v>
      </c>
      <c r="E16" s="16">
        <f t="shared" si="0"/>
        <v>0.12292</v>
      </c>
      <c r="F16" s="17">
        <v>510612.4</v>
      </c>
      <c r="G16" s="17">
        <v>233622.1</v>
      </c>
      <c r="H16" s="17">
        <f t="shared" si="3"/>
        <v>276990.30000000005</v>
      </c>
      <c r="I16" s="17">
        <v>277853.8</v>
      </c>
      <c r="J16" s="18">
        <v>515341.8</v>
      </c>
      <c r="K16" s="19">
        <v>925.1</v>
      </c>
      <c r="L16" s="20">
        <f t="shared" si="4"/>
        <v>516266.89999999997</v>
      </c>
      <c r="M16" s="21">
        <f t="shared" si="5"/>
        <v>794120.7</v>
      </c>
      <c r="N16" s="18">
        <v>512637.9</v>
      </c>
      <c r="O16" s="19" t="e">
        <f ca="1">N16/#REF!*$O$33</f>
        <v>#REF!</v>
      </c>
      <c r="P16" s="20" t="e">
        <f t="shared" ca="1" si="6"/>
        <v>#REF!</v>
      </c>
      <c r="Q16" s="21" t="e">
        <f t="shared" ca="1" si="7"/>
        <v>#REF!</v>
      </c>
      <c r="R16" s="22">
        <v>1302284.8</v>
      </c>
      <c r="S16" s="18">
        <v>510899.7</v>
      </c>
      <c r="T16" s="19" t="e">
        <f ca="1">S16/#REF!*$T$33</f>
        <v>#REF!</v>
      </c>
      <c r="U16" s="20" t="e">
        <f t="shared" ca="1" si="8"/>
        <v>#REF!</v>
      </c>
      <c r="V16" s="21" t="e">
        <f t="shared" ca="1" si="9"/>
        <v>#REF!</v>
      </c>
      <c r="W16" s="18">
        <v>525292.6</v>
      </c>
      <c r="X16" s="19" t="e">
        <f ca="1">W16/#REF!*$X$33</f>
        <v>#REF!</v>
      </c>
      <c r="Y16" s="20" t="e">
        <f t="shared" ca="1" si="10"/>
        <v>#REF!</v>
      </c>
      <c r="Z16" s="21" t="e">
        <f t="shared" ca="1" si="11"/>
        <v>#REF!</v>
      </c>
      <c r="AA16" s="18">
        <v>526730</v>
      </c>
      <c r="AB16" s="19" t="e">
        <f ca="1">AA16/#REF!*$AB$33</f>
        <v>#REF!</v>
      </c>
      <c r="AC16" s="20" t="e">
        <f t="shared" ca="1" si="12"/>
        <v>#REF!</v>
      </c>
      <c r="AD16" s="21" t="e">
        <f t="shared" ca="1" si="13"/>
        <v>#REF!</v>
      </c>
      <c r="AE16" s="18">
        <v>524486.6</v>
      </c>
      <c r="AF16" s="19" t="e">
        <f ca="1">AE16/#REF!*$AF$33</f>
        <v>#REF!</v>
      </c>
      <c r="AG16" s="20" t="e">
        <f t="shared" ca="1" si="14"/>
        <v>#REF!</v>
      </c>
      <c r="AH16" s="23">
        <v>648051.80000000005</v>
      </c>
      <c r="AI16" s="24" t="e">
        <f ca="1">AH16/#REF!*$AI$33</f>
        <v>#REF!</v>
      </c>
      <c r="AJ16" s="25" t="e">
        <f>#REF!+AH16</f>
        <v>#REF!</v>
      </c>
      <c r="AK16" s="26" t="e">
        <f t="shared" ca="1" si="15"/>
        <v>#REF!</v>
      </c>
      <c r="AL16" s="18">
        <v>666827.5</v>
      </c>
      <c r="AM16" s="19" t="e">
        <f ca="1">AL16/#REF!*$AM$33</f>
        <v>#REF!</v>
      </c>
      <c r="AN16" s="20" t="e">
        <f t="shared" ca="1" si="16"/>
        <v>#REF!</v>
      </c>
      <c r="AO16" s="21" t="e">
        <f t="shared" ca="1" si="17"/>
        <v>#REF!</v>
      </c>
      <c r="AP16" s="18">
        <v>655208</v>
      </c>
      <c r="AQ16" s="27">
        <v>179554.61</v>
      </c>
      <c r="AR16" s="19" t="e">
        <f ca="1">AP16/#REF!*$AR$33</f>
        <v>#REF!</v>
      </c>
      <c r="AS16" s="20">
        <f t="shared" si="1"/>
        <v>475653.39</v>
      </c>
      <c r="AT16" s="21" t="e">
        <f t="shared" ca="1" si="2"/>
        <v>#REF!</v>
      </c>
      <c r="AU16" s="18">
        <v>653135.77</v>
      </c>
      <c r="AV16" s="30">
        <v>2659.26</v>
      </c>
      <c r="AW16" s="20">
        <v>71.099999999999994</v>
      </c>
      <c r="AX16" s="21" t="e">
        <f t="shared" ca="1" si="18"/>
        <v>#REF!</v>
      </c>
      <c r="AY16" s="18">
        <v>662032.19999999995</v>
      </c>
      <c r="BA16" s="20" t="e">
        <f>AY16/#REF!*$AZ$33</f>
        <v>#REF!</v>
      </c>
      <c r="BB16" s="22" t="e">
        <f t="shared" ca="1" si="19"/>
        <v>#REF!</v>
      </c>
      <c r="BC16" s="28"/>
      <c r="BD16" s="29"/>
      <c r="BG16" s="31"/>
    </row>
    <row r="17" spans="1:59" s="30" customFormat="1" ht="24" customHeight="1" x14ac:dyDescent="0.3">
      <c r="A17" s="13">
        <v>12</v>
      </c>
      <c r="B17" s="14" t="s">
        <v>19</v>
      </c>
      <c r="C17" s="15">
        <v>221.983</v>
      </c>
      <c r="D17" s="15">
        <v>103.218</v>
      </c>
      <c r="E17" s="16">
        <f t="shared" si="0"/>
        <v>0.103218</v>
      </c>
      <c r="F17" s="17">
        <v>816037.5</v>
      </c>
      <c r="G17" s="17">
        <v>396751.8</v>
      </c>
      <c r="H17" s="17">
        <f t="shared" si="3"/>
        <v>419285.7</v>
      </c>
      <c r="I17" s="17">
        <v>420592.7</v>
      </c>
      <c r="J17" s="18">
        <v>803000.4</v>
      </c>
      <c r="K17" s="19">
        <v>1441.5</v>
      </c>
      <c r="L17" s="20">
        <f t="shared" si="4"/>
        <v>804441.9</v>
      </c>
      <c r="M17" s="21">
        <f t="shared" si="5"/>
        <v>1225034.6000000001</v>
      </c>
      <c r="N17" s="18">
        <v>785653.2</v>
      </c>
      <c r="O17" s="19" t="e">
        <f ca="1">N17/#REF!*$O$33</f>
        <v>#REF!</v>
      </c>
      <c r="P17" s="20" t="e">
        <f t="shared" ca="1" si="6"/>
        <v>#REF!</v>
      </c>
      <c r="Q17" s="21" t="e">
        <f t="shared" ca="1" si="7"/>
        <v>#REF!</v>
      </c>
      <c r="R17" s="22">
        <v>2007516.7</v>
      </c>
      <c r="S17" s="18">
        <v>678728.7</v>
      </c>
      <c r="T17" s="19" t="e">
        <f ca="1">S17/#REF!*$T$33</f>
        <v>#REF!</v>
      </c>
      <c r="U17" s="20" t="e">
        <f t="shared" ca="1" si="8"/>
        <v>#REF!</v>
      </c>
      <c r="V17" s="21" t="e">
        <f t="shared" ca="1" si="9"/>
        <v>#REF!</v>
      </c>
      <c r="W17" s="18">
        <v>711866.5</v>
      </c>
      <c r="X17" s="19" t="e">
        <f ca="1">W17/#REF!*$X$33</f>
        <v>#REF!</v>
      </c>
      <c r="Y17" s="20" t="e">
        <f t="shared" ca="1" si="10"/>
        <v>#REF!</v>
      </c>
      <c r="Z17" s="21" t="e">
        <f t="shared" ca="1" si="11"/>
        <v>#REF!</v>
      </c>
      <c r="AA17" s="18">
        <v>737760.9</v>
      </c>
      <c r="AB17" s="19" t="e">
        <f ca="1">AA17/#REF!*$AB$33</f>
        <v>#REF!</v>
      </c>
      <c r="AC17" s="20" t="e">
        <f t="shared" ca="1" si="12"/>
        <v>#REF!</v>
      </c>
      <c r="AD17" s="21" t="e">
        <f t="shared" ca="1" si="13"/>
        <v>#REF!</v>
      </c>
      <c r="AE17" s="18">
        <v>711806.7</v>
      </c>
      <c r="AF17" s="19" t="e">
        <f ca="1">AE17/#REF!*$AF$33</f>
        <v>#REF!</v>
      </c>
      <c r="AG17" s="20" t="e">
        <f t="shared" ca="1" si="14"/>
        <v>#REF!</v>
      </c>
      <c r="AH17" s="23">
        <v>1120703.7</v>
      </c>
      <c r="AI17" s="24" t="e">
        <f ca="1">AH17/#REF!*$AI$33</f>
        <v>#REF!</v>
      </c>
      <c r="AJ17" s="25" t="e">
        <f>#REF!+AH17</f>
        <v>#REF!</v>
      </c>
      <c r="AK17" s="26" t="e">
        <f t="shared" ca="1" si="15"/>
        <v>#REF!</v>
      </c>
      <c r="AL17" s="18">
        <v>1006388</v>
      </c>
      <c r="AM17" s="19" t="e">
        <f ca="1">AL17/#REF!*$AM$33</f>
        <v>#REF!</v>
      </c>
      <c r="AN17" s="20" t="e">
        <f t="shared" ca="1" si="16"/>
        <v>#REF!</v>
      </c>
      <c r="AO17" s="21" t="e">
        <f t="shared" ca="1" si="17"/>
        <v>#REF!</v>
      </c>
      <c r="AP17" s="18">
        <v>1205859</v>
      </c>
      <c r="AQ17" s="27">
        <v>322943.42</v>
      </c>
      <c r="AR17" s="19" t="e">
        <f ca="1">AP17/#REF!*$AR$33</f>
        <v>#REF!</v>
      </c>
      <c r="AS17" s="20">
        <f t="shared" si="1"/>
        <v>882915.58000000007</v>
      </c>
      <c r="AT17" s="21" t="e">
        <f t="shared" ca="1" si="2"/>
        <v>#REF!</v>
      </c>
      <c r="AU17" s="18">
        <v>1235462.8899999999</v>
      </c>
      <c r="AV17" s="30">
        <v>1206.3800000000001</v>
      </c>
      <c r="AW17" s="20">
        <v>32.200000000000003</v>
      </c>
      <c r="AX17" s="21" t="e">
        <f t="shared" ca="1" si="18"/>
        <v>#REF!</v>
      </c>
      <c r="AY17" s="18">
        <v>1269074.6000000001</v>
      </c>
      <c r="BA17" s="20" t="e">
        <f>AY17/#REF!*$AZ$33</f>
        <v>#REF!</v>
      </c>
      <c r="BB17" s="22" t="e">
        <f t="shared" ca="1" si="19"/>
        <v>#REF!</v>
      </c>
      <c r="BC17" s="28"/>
      <c r="BD17" s="29"/>
      <c r="BG17" s="31"/>
    </row>
    <row r="18" spans="1:59" s="30" customFormat="1" ht="24" customHeight="1" x14ac:dyDescent="0.3">
      <c r="A18" s="13">
        <v>13</v>
      </c>
      <c r="B18" s="14" t="s">
        <v>20</v>
      </c>
      <c r="C18" s="15">
        <v>374.74299999999999</v>
      </c>
      <c r="D18" s="15">
        <v>307.56799999999998</v>
      </c>
      <c r="E18" s="16">
        <f t="shared" si="0"/>
        <v>0.30756800000000001</v>
      </c>
      <c r="F18" s="17">
        <v>1247528.5</v>
      </c>
      <c r="G18" s="17">
        <v>577801.30000000005</v>
      </c>
      <c r="H18" s="17">
        <f t="shared" si="3"/>
        <v>669727.19999999995</v>
      </c>
      <c r="I18" s="17">
        <v>671814.9</v>
      </c>
      <c r="J18" s="18">
        <v>1250677.3999999999</v>
      </c>
      <c r="K18" s="19">
        <v>2245.1</v>
      </c>
      <c r="L18" s="20">
        <f t="shared" si="4"/>
        <v>1252922.5</v>
      </c>
      <c r="M18" s="21">
        <f t="shared" si="5"/>
        <v>1924737.4</v>
      </c>
      <c r="N18" s="18">
        <v>1248332.8999999999</v>
      </c>
      <c r="O18" s="19" t="e">
        <f ca="1">N18/#REF!*$O$33</f>
        <v>#REF!</v>
      </c>
      <c r="P18" s="20" t="e">
        <f t="shared" ca="1" si="6"/>
        <v>#REF!</v>
      </c>
      <c r="Q18" s="21" t="e">
        <f t="shared" ca="1" si="7"/>
        <v>#REF!</v>
      </c>
      <c r="R18" s="22">
        <v>3167165.6</v>
      </c>
      <c r="S18" s="18">
        <v>1244890.3</v>
      </c>
      <c r="T18" s="19" t="e">
        <f ca="1">S18/#REF!*$T$33</f>
        <v>#REF!</v>
      </c>
      <c r="U18" s="20" t="e">
        <f t="shared" ca="1" si="8"/>
        <v>#REF!</v>
      </c>
      <c r="V18" s="21" t="e">
        <f t="shared" ca="1" si="9"/>
        <v>#REF!</v>
      </c>
      <c r="W18" s="18">
        <v>1278796.5</v>
      </c>
      <c r="X18" s="19" t="e">
        <f ca="1">W18/#REF!*$X$33</f>
        <v>#REF!</v>
      </c>
      <c r="Y18" s="20" t="e">
        <f t="shared" ca="1" si="10"/>
        <v>#REF!</v>
      </c>
      <c r="Z18" s="21" t="e">
        <f t="shared" ca="1" si="11"/>
        <v>#REF!</v>
      </c>
      <c r="AA18" s="18">
        <v>1282018.7</v>
      </c>
      <c r="AB18" s="19" t="e">
        <f ca="1">AA18/#REF!*$AB$33</f>
        <v>#REF!</v>
      </c>
      <c r="AC18" s="20" t="e">
        <f t="shared" ca="1" si="12"/>
        <v>#REF!</v>
      </c>
      <c r="AD18" s="21" t="e">
        <f t="shared" ca="1" si="13"/>
        <v>#REF!</v>
      </c>
      <c r="AE18" s="18">
        <v>1282393.2</v>
      </c>
      <c r="AF18" s="19" t="e">
        <f ca="1">AE18/#REF!*$AF$33</f>
        <v>#REF!</v>
      </c>
      <c r="AG18" s="20" t="e">
        <f t="shared" ca="1" si="14"/>
        <v>#REF!</v>
      </c>
      <c r="AH18" s="23">
        <v>1595785.3</v>
      </c>
      <c r="AI18" s="24" t="e">
        <f ca="1">AH18/#REF!*$AI$33</f>
        <v>#REF!</v>
      </c>
      <c r="AJ18" s="25" t="e">
        <f>#REF!+AH18</f>
        <v>#REF!</v>
      </c>
      <c r="AK18" s="26" t="e">
        <f t="shared" ca="1" si="15"/>
        <v>#REF!</v>
      </c>
      <c r="AL18" s="18">
        <v>1648557.6</v>
      </c>
      <c r="AM18" s="19" t="e">
        <f ca="1">AL18/#REF!*$AM$33</f>
        <v>#REF!</v>
      </c>
      <c r="AN18" s="20" t="e">
        <f t="shared" ca="1" si="16"/>
        <v>#REF!</v>
      </c>
      <c r="AO18" s="21" t="e">
        <f t="shared" ca="1" si="17"/>
        <v>#REF!</v>
      </c>
      <c r="AP18" s="18">
        <v>1621981.5</v>
      </c>
      <c r="AQ18" s="27">
        <v>423590.52</v>
      </c>
      <c r="AR18" s="19" t="e">
        <f ca="1">AP18/#REF!*$AR$33</f>
        <v>#REF!</v>
      </c>
      <c r="AS18" s="20">
        <f t="shared" si="1"/>
        <v>1198390.98</v>
      </c>
      <c r="AT18" s="21" t="e">
        <f t="shared" ca="1" si="2"/>
        <v>#REF!</v>
      </c>
      <c r="AU18" s="18">
        <v>1620101.6</v>
      </c>
      <c r="AV18" s="30">
        <v>588.15</v>
      </c>
      <c r="AW18" s="20">
        <v>15.7</v>
      </c>
      <c r="AX18" s="21" t="e">
        <f t="shared" ca="1" si="18"/>
        <v>#REF!</v>
      </c>
      <c r="AY18" s="18">
        <v>1669717</v>
      </c>
      <c r="BA18" s="20" t="e">
        <f>AY18/#REF!*$AZ$33</f>
        <v>#REF!</v>
      </c>
      <c r="BB18" s="22" t="e">
        <f t="shared" ca="1" si="19"/>
        <v>#REF!</v>
      </c>
      <c r="BC18" s="28"/>
      <c r="BD18" s="29"/>
      <c r="BG18" s="31"/>
    </row>
    <row r="19" spans="1:59" s="30" customFormat="1" ht="24" customHeight="1" x14ac:dyDescent="0.3">
      <c r="A19" s="13">
        <v>14</v>
      </c>
      <c r="B19" s="14" t="s">
        <v>21</v>
      </c>
      <c r="C19" s="15">
        <v>211.11699999999999</v>
      </c>
      <c r="D19" s="15">
        <v>106.414</v>
      </c>
      <c r="E19" s="16">
        <f t="shared" si="0"/>
        <v>0.10641399999999999</v>
      </c>
      <c r="F19" s="17">
        <v>590359.9</v>
      </c>
      <c r="G19" s="17">
        <v>284534.2</v>
      </c>
      <c r="H19" s="17">
        <f t="shared" si="3"/>
        <v>305825.7</v>
      </c>
      <c r="I19" s="17">
        <v>306779</v>
      </c>
      <c r="J19" s="18">
        <v>593644.5</v>
      </c>
      <c r="K19" s="19">
        <v>1065.7</v>
      </c>
      <c r="L19" s="20">
        <f t="shared" si="4"/>
        <v>594710.19999999995</v>
      </c>
      <c r="M19" s="21">
        <f t="shared" si="5"/>
        <v>901489.2</v>
      </c>
      <c r="N19" s="18">
        <v>592079.6</v>
      </c>
      <c r="O19" s="19" t="e">
        <f ca="1">N19/#REF!*$O$33</f>
        <v>#REF!</v>
      </c>
      <c r="P19" s="20" t="e">
        <f t="shared" ca="1" si="6"/>
        <v>#REF!</v>
      </c>
      <c r="Q19" s="21" t="e">
        <f t="shared" ca="1" si="7"/>
        <v>#REF!</v>
      </c>
      <c r="R19" s="22">
        <v>1493697.1</v>
      </c>
      <c r="S19" s="18">
        <v>589371.9</v>
      </c>
      <c r="T19" s="19" t="e">
        <f ca="1">S19/#REF!*$T$33</f>
        <v>#REF!</v>
      </c>
      <c r="U19" s="20" t="e">
        <f t="shared" ca="1" si="8"/>
        <v>#REF!</v>
      </c>
      <c r="V19" s="21" t="e">
        <f t="shared" ca="1" si="9"/>
        <v>#REF!</v>
      </c>
      <c r="W19" s="18">
        <v>603900.19999999995</v>
      </c>
      <c r="X19" s="19" t="e">
        <f ca="1">W19/#REF!*$X$33</f>
        <v>#REF!</v>
      </c>
      <c r="Y19" s="20" t="e">
        <f t="shared" ca="1" si="10"/>
        <v>#REF!</v>
      </c>
      <c r="Z19" s="21" t="e">
        <f t="shared" ca="1" si="11"/>
        <v>#REF!</v>
      </c>
      <c r="AA19" s="18">
        <v>606970.1</v>
      </c>
      <c r="AB19" s="19" t="e">
        <f ca="1">AA19/#REF!*$AB$33</f>
        <v>#REF!</v>
      </c>
      <c r="AC19" s="20" t="e">
        <f t="shared" ca="1" si="12"/>
        <v>#REF!</v>
      </c>
      <c r="AD19" s="21" t="e">
        <f t="shared" ca="1" si="13"/>
        <v>#REF!</v>
      </c>
      <c r="AE19" s="18">
        <v>605780.19999999995</v>
      </c>
      <c r="AF19" s="19" t="e">
        <f ca="1">AE19/#REF!*$AF$33</f>
        <v>#REF!</v>
      </c>
      <c r="AG19" s="20" t="e">
        <f t="shared" ca="1" si="14"/>
        <v>#REF!</v>
      </c>
      <c r="AH19" s="23">
        <v>764871.2</v>
      </c>
      <c r="AI19" s="24" t="e">
        <f ca="1">AH19/#REF!*$AI$33</f>
        <v>#REF!</v>
      </c>
      <c r="AJ19" s="25" t="e">
        <f>#REF!+AH19</f>
        <v>#REF!</v>
      </c>
      <c r="AK19" s="26" t="e">
        <f t="shared" ca="1" si="15"/>
        <v>#REF!</v>
      </c>
      <c r="AL19" s="18">
        <v>786127.8</v>
      </c>
      <c r="AM19" s="19" t="e">
        <f ca="1">AL19/#REF!*$AM$33</f>
        <v>#REF!</v>
      </c>
      <c r="AN19" s="20" t="e">
        <f t="shared" ca="1" si="16"/>
        <v>#REF!</v>
      </c>
      <c r="AO19" s="21" t="e">
        <f t="shared" ca="1" si="17"/>
        <v>#REF!</v>
      </c>
      <c r="AP19" s="18">
        <v>771181.1</v>
      </c>
      <c r="AQ19" s="27">
        <v>205637.94</v>
      </c>
      <c r="AR19" s="19" t="e">
        <f ca="1">AP19/#REF!*$AR$33</f>
        <v>#REF!</v>
      </c>
      <c r="AS19" s="20">
        <f t="shared" si="1"/>
        <v>565543.15999999992</v>
      </c>
      <c r="AT19" s="21" t="e">
        <f t="shared" ca="1" si="2"/>
        <v>#REF!</v>
      </c>
      <c r="AU19" s="18">
        <v>770021.25</v>
      </c>
      <c r="AV19" s="30">
        <v>135.9</v>
      </c>
      <c r="AW19" s="20">
        <v>3.6</v>
      </c>
      <c r="AX19" s="21" t="e">
        <f t="shared" ca="1" si="18"/>
        <v>#REF!</v>
      </c>
      <c r="AY19" s="18">
        <v>793532</v>
      </c>
      <c r="BA19" s="20" t="e">
        <f>AY19/#REF!*$AZ$33</f>
        <v>#REF!</v>
      </c>
      <c r="BB19" s="22" t="e">
        <f t="shared" ca="1" si="19"/>
        <v>#REF!</v>
      </c>
      <c r="BC19" s="28"/>
      <c r="BD19" s="29"/>
      <c r="BG19" s="31"/>
    </row>
    <row r="20" spans="1:59" s="30" customFormat="1" ht="24" customHeight="1" x14ac:dyDescent="0.3">
      <c r="A20" s="13">
        <v>15</v>
      </c>
      <c r="B20" s="14" t="s">
        <v>22</v>
      </c>
      <c r="C20" s="15">
        <v>377.91199999999998</v>
      </c>
      <c r="D20" s="15">
        <v>229.26900000000001</v>
      </c>
      <c r="E20" s="16">
        <f t="shared" si="0"/>
        <v>0.229269</v>
      </c>
      <c r="F20" s="17">
        <v>1144237.7</v>
      </c>
      <c r="G20" s="17">
        <v>543930.1</v>
      </c>
      <c r="H20" s="17">
        <f t="shared" si="3"/>
        <v>600307.6</v>
      </c>
      <c r="I20" s="17">
        <v>602178.9</v>
      </c>
      <c r="J20" s="18">
        <v>1149096.8</v>
      </c>
      <c r="K20" s="19">
        <v>2062.8000000000002</v>
      </c>
      <c r="L20" s="20">
        <f t="shared" si="4"/>
        <v>1151159.6000000001</v>
      </c>
      <c r="M20" s="21">
        <f t="shared" si="5"/>
        <v>1753338.5</v>
      </c>
      <c r="N20" s="18">
        <v>1149301.7</v>
      </c>
      <c r="O20" s="19" t="e">
        <f ca="1">N20/#REF!*$O$33</f>
        <v>#REF!</v>
      </c>
      <c r="P20" s="20" t="e">
        <f t="shared" ca="1" si="6"/>
        <v>#REF!</v>
      </c>
      <c r="Q20" s="21" t="e">
        <f t="shared" ca="1" si="7"/>
        <v>#REF!</v>
      </c>
      <c r="R20" s="22">
        <v>2898626.4</v>
      </c>
      <c r="S20" s="18">
        <v>1142690.2</v>
      </c>
      <c r="T20" s="19" t="e">
        <f ca="1">S20/#REF!*$T$33</f>
        <v>#REF!</v>
      </c>
      <c r="U20" s="20" t="e">
        <f t="shared" ca="1" si="8"/>
        <v>#REF!</v>
      </c>
      <c r="V20" s="21" t="e">
        <f t="shared" ca="1" si="9"/>
        <v>#REF!</v>
      </c>
      <c r="W20" s="18">
        <v>1170122</v>
      </c>
      <c r="X20" s="19" t="e">
        <f ca="1">W20/#REF!*$X$33</f>
        <v>#REF!</v>
      </c>
      <c r="Y20" s="20" t="e">
        <f t="shared" ca="1" si="10"/>
        <v>#REF!</v>
      </c>
      <c r="Z20" s="21" t="e">
        <f t="shared" ca="1" si="11"/>
        <v>#REF!</v>
      </c>
      <c r="AA20" s="18">
        <v>1172647.5</v>
      </c>
      <c r="AB20" s="19" t="e">
        <f ca="1">AA20/#REF!*$AB$33</f>
        <v>#REF!</v>
      </c>
      <c r="AC20" s="20" t="e">
        <f t="shared" ca="1" si="12"/>
        <v>#REF!</v>
      </c>
      <c r="AD20" s="21" t="e">
        <f t="shared" ca="1" si="13"/>
        <v>#REF!</v>
      </c>
      <c r="AE20" s="18">
        <v>1170921.6000000001</v>
      </c>
      <c r="AF20" s="19" t="e">
        <f ca="1">AE20/#REF!*$AF$33</f>
        <v>#REF!</v>
      </c>
      <c r="AG20" s="20" t="e">
        <f t="shared" ca="1" si="14"/>
        <v>#REF!</v>
      </c>
      <c r="AH20" s="23">
        <v>1476100</v>
      </c>
      <c r="AI20" s="24" t="e">
        <f ca="1">AH20/#REF!*$AI$33</f>
        <v>#REF!</v>
      </c>
      <c r="AJ20" s="25" t="e">
        <f>#REF!+AH20</f>
        <v>#REF!</v>
      </c>
      <c r="AK20" s="26" t="e">
        <f t="shared" ca="1" si="15"/>
        <v>#REF!</v>
      </c>
      <c r="AL20" s="18">
        <v>1519433.9</v>
      </c>
      <c r="AM20" s="19" t="e">
        <f ca="1">AL20/#REF!*$AM$33</f>
        <v>#REF!</v>
      </c>
      <c r="AN20" s="20" t="e">
        <f t="shared" ca="1" si="16"/>
        <v>#REF!</v>
      </c>
      <c r="AO20" s="21" t="e">
        <f t="shared" ca="1" si="17"/>
        <v>#REF!</v>
      </c>
      <c r="AP20" s="18">
        <v>1494805</v>
      </c>
      <c r="AQ20" s="27">
        <v>425099.03</v>
      </c>
      <c r="AR20" s="19" t="e">
        <f ca="1">AP20/#REF!*$AR$33</f>
        <v>#REF!</v>
      </c>
      <c r="AS20" s="20">
        <f t="shared" si="1"/>
        <v>1069705.97</v>
      </c>
      <c r="AT20" s="21" t="e">
        <f t="shared" ca="1" si="2"/>
        <v>#REF!</v>
      </c>
      <c r="AU20" s="18">
        <v>1490927.01</v>
      </c>
      <c r="AV20" s="30">
        <v>410.97</v>
      </c>
      <c r="AW20" s="20">
        <v>11</v>
      </c>
      <c r="AX20" s="21" t="e">
        <f t="shared" ca="1" si="18"/>
        <v>#REF!</v>
      </c>
      <c r="AY20" s="18">
        <v>1525919.3</v>
      </c>
      <c r="BA20" s="20" t="e">
        <f>AY20/#REF!*$AZ$33</f>
        <v>#REF!</v>
      </c>
      <c r="BB20" s="22" t="e">
        <f t="shared" ca="1" si="19"/>
        <v>#REF!</v>
      </c>
      <c r="BC20" s="28"/>
      <c r="BD20" s="29"/>
      <c r="BG20" s="31"/>
    </row>
    <row r="21" spans="1:59" s="30" customFormat="1" ht="24" customHeight="1" x14ac:dyDescent="0.3">
      <c r="A21" s="13">
        <v>16</v>
      </c>
      <c r="B21" s="14" t="s">
        <v>23</v>
      </c>
      <c r="C21" s="15">
        <v>267.47399999999999</v>
      </c>
      <c r="D21" s="15">
        <v>168.364</v>
      </c>
      <c r="E21" s="16">
        <f t="shared" si="0"/>
        <v>0.16836400000000001</v>
      </c>
      <c r="F21" s="17">
        <v>837259</v>
      </c>
      <c r="G21" s="17">
        <v>359850.2</v>
      </c>
      <c r="H21" s="17">
        <f t="shared" si="3"/>
        <v>477408.8</v>
      </c>
      <c r="I21" s="17">
        <v>478897</v>
      </c>
      <c r="J21" s="18">
        <v>843395.7</v>
      </c>
      <c r="K21" s="19">
        <v>1514</v>
      </c>
      <c r="L21" s="20">
        <f t="shared" si="4"/>
        <v>844909.7</v>
      </c>
      <c r="M21" s="21">
        <f t="shared" si="5"/>
        <v>1323806.7</v>
      </c>
      <c r="N21" s="18">
        <v>845162.5</v>
      </c>
      <c r="O21" s="19" t="e">
        <f ca="1">N21/#REF!*$O$33</f>
        <v>#REF!</v>
      </c>
      <c r="P21" s="20" t="e">
        <f t="shared" ca="1" si="6"/>
        <v>#REF!</v>
      </c>
      <c r="Q21" s="21" t="e">
        <f t="shared" ca="1" si="7"/>
        <v>#REF!</v>
      </c>
      <c r="R21" s="22">
        <v>2163652.5</v>
      </c>
      <c r="S21" s="18">
        <v>837003.7</v>
      </c>
      <c r="T21" s="19" t="e">
        <f ca="1">S21/#REF!*$T$33</f>
        <v>#REF!</v>
      </c>
      <c r="U21" s="20" t="e">
        <f t="shared" ca="1" si="8"/>
        <v>#REF!</v>
      </c>
      <c r="V21" s="21" t="e">
        <f t="shared" ca="1" si="9"/>
        <v>#REF!</v>
      </c>
      <c r="W21" s="18">
        <v>858784.1</v>
      </c>
      <c r="X21" s="19" t="e">
        <f ca="1">W21/#REF!*$X$33</f>
        <v>#REF!</v>
      </c>
      <c r="Y21" s="20" t="e">
        <f t="shared" ca="1" si="10"/>
        <v>#REF!</v>
      </c>
      <c r="Z21" s="21" t="e">
        <f t="shared" ca="1" si="11"/>
        <v>#REF!</v>
      </c>
      <c r="AA21" s="18">
        <v>858565.08</v>
      </c>
      <c r="AB21" s="19" t="e">
        <f ca="1">AA21/#REF!*$AB$33</f>
        <v>#REF!</v>
      </c>
      <c r="AC21" s="20" t="e">
        <f t="shared" ca="1" si="12"/>
        <v>#REF!</v>
      </c>
      <c r="AD21" s="21" t="e">
        <f t="shared" ca="1" si="13"/>
        <v>#REF!</v>
      </c>
      <c r="AE21" s="18">
        <v>864811.1</v>
      </c>
      <c r="AF21" s="19" t="e">
        <f ca="1">AE21/#REF!*$AF$33</f>
        <v>#REF!</v>
      </c>
      <c r="AG21" s="20" t="e">
        <f t="shared" ca="1" si="14"/>
        <v>#REF!</v>
      </c>
      <c r="AH21" s="23">
        <v>1097304.3</v>
      </c>
      <c r="AI21" s="24" t="e">
        <f ca="1">AH21/#REF!*$AI$33</f>
        <v>#REF!</v>
      </c>
      <c r="AJ21" s="25" t="e">
        <f>#REF!+AH21</f>
        <v>#REF!</v>
      </c>
      <c r="AK21" s="26" t="e">
        <f t="shared" ca="1" si="15"/>
        <v>#REF!</v>
      </c>
      <c r="AL21" s="18">
        <v>1123213.7</v>
      </c>
      <c r="AM21" s="19" t="e">
        <f ca="1">AL21/#REF!*$AM$33</f>
        <v>#REF!</v>
      </c>
      <c r="AN21" s="20" t="e">
        <f t="shared" ca="1" si="16"/>
        <v>#REF!</v>
      </c>
      <c r="AO21" s="21" t="e">
        <f t="shared" ca="1" si="17"/>
        <v>#REF!</v>
      </c>
      <c r="AP21" s="18">
        <v>1109201.6000000001</v>
      </c>
      <c r="AQ21" s="27">
        <v>287477.59999999998</v>
      </c>
      <c r="AR21" s="19" t="e">
        <f ca="1">AP21/#REF!*$AR$33</f>
        <v>#REF!</v>
      </c>
      <c r="AS21" s="20">
        <f t="shared" si="1"/>
        <v>821724.00000000012</v>
      </c>
      <c r="AT21" s="21" t="e">
        <f t="shared" ca="1" si="2"/>
        <v>#REF!</v>
      </c>
      <c r="AU21" s="18">
        <v>1103848.31</v>
      </c>
      <c r="AV21" s="30">
        <v>263.7</v>
      </c>
      <c r="AW21" s="20">
        <v>7</v>
      </c>
      <c r="AX21" s="21" t="e">
        <f t="shared" ca="1" si="18"/>
        <v>#REF!</v>
      </c>
      <c r="AY21" s="18">
        <v>1130197.2</v>
      </c>
      <c r="BA21" s="20" t="e">
        <f>AY21/#REF!*$AZ$33</f>
        <v>#REF!</v>
      </c>
      <c r="BB21" s="22" t="e">
        <f t="shared" ca="1" si="19"/>
        <v>#REF!</v>
      </c>
      <c r="BC21" s="28"/>
      <c r="BD21" s="29"/>
      <c r="BG21" s="31"/>
    </row>
    <row r="22" spans="1:59" s="30" customFormat="1" ht="24" customHeight="1" x14ac:dyDescent="0.3">
      <c r="A22" s="13">
        <v>17</v>
      </c>
      <c r="B22" s="14" t="s">
        <v>24</v>
      </c>
      <c r="C22" s="15">
        <v>172.005</v>
      </c>
      <c r="D22" s="15">
        <v>122.294</v>
      </c>
      <c r="E22" s="16">
        <f t="shared" si="0"/>
        <v>0.122294</v>
      </c>
      <c r="F22" s="17">
        <v>521995</v>
      </c>
      <c r="G22" s="17">
        <v>207131.2</v>
      </c>
      <c r="H22" s="17">
        <f t="shared" si="3"/>
        <v>314863.8</v>
      </c>
      <c r="I22" s="17">
        <v>315845.3</v>
      </c>
      <c r="J22" s="18">
        <v>525597.1</v>
      </c>
      <c r="K22" s="19">
        <v>943.5</v>
      </c>
      <c r="L22" s="20">
        <f t="shared" si="4"/>
        <v>526540.6</v>
      </c>
      <c r="M22" s="21">
        <f t="shared" si="5"/>
        <v>842385.89999999991</v>
      </c>
      <c r="N22" s="18">
        <v>525871.6</v>
      </c>
      <c r="O22" s="19" t="e">
        <f ca="1">N22/#REF!*$O$33</f>
        <v>#REF!</v>
      </c>
      <c r="P22" s="20" t="e">
        <f t="shared" ca="1" si="6"/>
        <v>#REF!</v>
      </c>
      <c r="Q22" s="21" t="e">
        <f t="shared" ca="1" si="7"/>
        <v>#REF!</v>
      </c>
      <c r="R22" s="22">
        <v>1366611.7</v>
      </c>
      <c r="S22" s="18">
        <v>523876.9</v>
      </c>
      <c r="T22" s="19" t="e">
        <f ca="1">S22/#REF!*$T$33</f>
        <v>#REF!</v>
      </c>
      <c r="U22" s="20" t="e">
        <f t="shared" ca="1" si="8"/>
        <v>#REF!</v>
      </c>
      <c r="V22" s="21" t="e">
        <f t="shared" ca="1" si="9"/>
        <v>#REF!</v>
      </c>
      <c r="W22" s="18">
        <v>540034.69999999995</v>
      </c>
      <c r="X22" s="19" t="e">
        <f ca="1">W22/#REF!*$X$33</f>
        <v>#REF!</v>
      </c>
      <c r="Y22" s="20" t="e">
        <f t="shared" ca="1" si="10"/>
        <v>#REF!</v>
      </c>
      <c r="Z22" s="21" t="e">
        <f t="shared" ca="1" si="11"/>
        <v>#REF!</v>
      </c>
      <c r="AA22" s="18">
        <v>539265.5</v>
      </c>
      <c r="AB22" s="19" t="e">
        <f ca="1">AA22/#REF!*$AB$33</f>
        <v>#REF!</v>
      </c>
      <c r="AC22" s="20" t="e">
        <f t="shared" ca="1" si="12"/>
        <v>#REF!</v>
      </c>
      <c r="AD22" s="21" t="e">
        <f t="shared" ca="1" si="13"/>
        <v>#REF!</v>
      </c>
      <c r="AE22" s="18">
        <v>541050.9</v>
      </c>
      <c r="AF22" s="19" t="e">
        <f ca="1">AE22/#REF!*$AF$33</f>
        <v>#REF!</v>
      </c>
      <c r="AG22" s="20" t="e">
        <f t="shared" ca="1" si="14"/>
        <v>#REF!</v>
      </c>
      <c r="AH22" s="23">
        <v>641349</v>
      </c>
      <c r="AI22" s="24" t="e">
        <f ca="1">AH22/#REF!*$AI$33</f>
        <v>#REF!</v>
      </c>
      <c r="AJ22" s="25" t="e">
        <f>#REF!+AH22</f>
        <v>#REF!</v>
      </c>
      <c r="AK22" s="26" t="e">
        <f t="shared" ca="1" si="15"/>
        <v>#REF!</v>
      </c>
      <c r="AL22" s="18">
        <v>670281.80000000005</v>
      </c>
      <c r="AM22" s="19" t="e">
        <f ca="1">AL22/#REF!*$AM$33</f>
        <v>#REF!</v>
      </c>
      <c r="AN22" s="20" t="e">
        <f t="shared" ca="1" si="16"/>
        <v>#REF!</v>
      </c>
      <c r="AO22" s="21" t="e">
        <f t="shared" ca="1" si="17"/>
        <v>#REF!</v>
      </c>
      <c r="AP22" s="18">
        <v>654636.80000000005</v>
      </c>
      <c r="AQ22" s="27">
        <v>144371.6</v>
      </c>
      <c r="AR22" s="19" t="e">
        <f ca="1">AP22/#REF!*$AR$33</f>
        <v>#REF!</v>
      </c>
      <c r="AS22" s="20">
        <f t="shared" si="1"/>
        <v>510265.20000000007</v>
      </c>
      <c r="AT22" s="21" t="e">
        <f t="shared" ca="1" si="2"/>
        <v>#REF!</v>
      </c>
      <c r="AU22" s="18">
        <v>656575.77</v>
      </c>
      <c r="AV22" s="30">
        <v>107</v>
      </c>
      <c r="AW22" s="20">
        <v>2.9</v>
      </c>
      <c r="AX22" s="21" t="e">
        <f t="shared" ca="1" si="18"/>
        <v>#REF!</v>
      </c>
      <c r="AY22" s="18">
        <v>667162.30000000005</v>
      </c>
      <c r="BA22" s="20" t="e">
        <f>AY22/#REF!*$AZ$33</f>
        <v>#REF!</v>
      </c>
      <c r="BB22" s="22" t="e">
        <f t="shared" ca="1" si="19"/>
        <v>#REF!</v>
      </c>
      <c r="BC22" s="28"/>
      <c r="BD22" s="29"/>
      <c r="BG22" s="31"/>
    </row>
    <row r="23" spans="1:59" s="30" customFormat="1" ht="24" customHeight="1" x14ac:dyDescent="0.3">
      <c r="A23" s="13">
        <v>18</v>
      </c>
      <c r="B23" s="14" t="s">
        <v>25</v>
      </c>
      <c r="C23" s="15">
        <v>206.51499999999999</v>
      </c>
      <c r="D23" s="15">
        <v>130.57</v>
      </c>
      <c r="E23" s="16">
        <f t="shared" si="0"/>
        <v>0.13056999999999999</v>
      </c>
      <c r="F23" s="17">
        <v>615463.80000000005</v>
      </c>
      <c r="G23" s="17">
        <v>284730.09999999998</v>
      </c>
      <c r="H23" s="17">
        <f t="shared" si="3"/>
        <v>330733.70000000007</v>
      </c>
      <c r="I23" s="17">
        <v>331764.7</v>
      </c>
      <c r="J23" s="18">
        <v>621293.80000000005</v>
      </c>
      <c r="K23" s="19">
        <v>1115.3</v>
      </c>
      <c r="L23" s="20">
        <f t="shared" si="4"/>
        <v>622409.10000000009</v>
      </c>
      <c r="M23" s="21">
        <f t="shared" si="5"/>
        <v>954173.8</v>
      </c>
      <c r="N23" s="18">
        <v>617552.4</v>
      </c>
      <c r="O23" s="19" t="e">
        <f ca="1">N23/#REF!*$O$33</f>
        <v>#REF!</v>
      </c>
      <c r="P23" s="20" t="e">
        <f t="shared" ca="1" si="6"/>
        <v>#REF!</v>
      </c>
      <c r="Q23" s="21" t="e">
        <f t="shared" ca="1" si="7"/>
        <v>#REF!</v>
      </c>
      <c r="R23" s="22">
        <v>1568612.9</v>
      </c>
      <c r="S23" s="18">
        <v>613376</v>
      </c>
      <c r="T23" s="19" t="e">
        <f ca="1">S23/#REF!*$T$33</f>
        <v>#REF!</v>
      </c>
      <c r="U23" s="20" t="e">
        <f t="shared" ca="1" si="8"/>
        <v>#REF!</v>
      </c>
      <c r="V23" s="21" t="e">
        <f t="shared" ca="1" si="9"/>
        <v>#REF!</v>
      </c>
      <c r="W23" s="18">
        <v>633941.19999999995</v>
      </c>
      <c r="X23" s="19" t="e">
        <f ca="1">W23/#REF!*$X$33</f>
        <v>#REF!</v>
      </c>
      <c r="Y23" s="20" t="e">
        <f t="shared" ca="1" si="10"/>
        <v>#REF!</v>
      </c>
      <c r="Z23" s="21" t="e">
        <f t="shared" ca="1" si="11"/>
        <v>#REF!</v>
      </c>
      <c r="AA23" s="18">
        <v>635163.9</v>
      </c>
      <c r="AB23" s="19" t="e">
        <f ca="1">AA23/#REF!*$AB$33</f>
        <v>#REF!</v>
      </c>
      <c r="AC23" s="20" t="e">
        <f t="shared" ca="1" si="12"/>
        <v>#REF!</v>
      </c>
      <c r="AD23" s="21" t="e">
        <f t="shared" ca="1" si="13"/>
        <v>#REF!</v>
      </c>
      <c r="AE23" s="18">
        <v>632298.9</v>
      </c>
      <c r="AF23" s="19" t="e">
        <f ca="1">AE23/#REF!*$AF$33</f>
        <v>#REF!</v>
      </c>
      <c r="AG23" s="20" t="e">
        <f t="shared" ca="1" si="14"/>
        <v>#REF!</v>
      </c>
      <c r="AH23" s="23">
        <v>784151.1</v>
      </c>
      <c r="AI23" s="24" t="e">
        <f ca="1">AH23/#REF!*$AI$33</f>
        <v>#REF!</v>
      </c>
      <c r="AJ23" s="25" t="e">
        <f>#REF!+AH23</f>
        <v>#REF!</v>
      </c>
      <c r="AK23" s="26" t="e">
        <f t="shared" ca="1" si="15"/>
        <v>#REF!</v>
      </c>
      <c r="AL23" s="18">
        <v>806292.9</v>
      </c>
      <c r="AM23" s="19" t="e">
        <f ca="1">AL23/#REF!*$AM$33</f>
        <v>#REF!</v>
      </c>
      <c r="AN23" s="20" t="e">
        <f t="shared" ca="1" si="16"/>
        <v>#REF!</v>
      </c>
      <c r="AO23" s="21" t="e">
        <f t="shared" ca="1" si="17"/>
        <v>#REF!</v>
      </c>
      <c r="AP23" s="18">
        <v>793372.3</v>
      </c>
      <c r="AQ23" s="27">
        <v>212684.01</v>
      </c>
      <c r="AR23" s="19" t="e">
        <f ca="1">AP23/#REF!*$AR$33</f>
        <v>#REF!</v>
      </c>
      <c r="AS23" s="20">
        <f t="shared" si="1"/>
        <v>580688.29</v>
      </c>
      <c r="AT23" s="21" t="e">
        <f t="shared" ca="1" si="2"/>
        <v>#REF!</v>
      </c>
      <c r="AU23" s="18">
        <v>794380.44</v>
      </c>
      <c r="AV23" s="30">
        <v>2747.76</v>
      </c>
      <c r="AW23" s="20">
        <v>73.400000000000006</v>
      </c>
      <c r="AX23" s="21" t="e">
        <f t="shared" ca="1" si="18"/>
        <v>#REF!</v>
      </c>
      <c r="AY23" s="18">
        <v>817864</v>
      </c>
      <c r="BA23" s="20" t="e">
        <f>AY23/#REF!*$AZ$33</f>
        <v>#REF!</v>
      </c>
      <c r="BB23" s="22" t="e">
        <f t="shared" ca="1" si="19"/>
        <v>#REF!</v>
      </c>
      <c r="BC23" s="28"/>
      <c r="BD23" s="29"/>
      <c r="BG23" s="31"/>
    </row>
    <row r="24" spans="1:59" s="30" customFormat="1" ht="24" customHeight="1" x14ac:dyDescent="0.3">
      <c r="A24" s="13">
        <v>19</v>
      </c>
      <c r="B24" s="14" t="s">
        <v>26</v>
      </c>
      <c r="C24" s="15">
        <v>134.21299999999999</v>
      </c>
      <c r="D24" s="15">
        <v>153.00700000000001</v>
      </c>
      <c r="E24" s="16">
        <f t="shared" si="0"/>
        <v>0.153007</v>
      </c>
      <c r="F24" s="17">
        <v>478674.2</v>
      </c>
      <c r="G24" s="17">
        <v>208027.5</v>
      </c>
      <c r="H24" s="17">
        <f t="shared" si="3"/>
        <v>270646.7</v>
      </c>
      <c r="I24" s="17">
        <v>271490.40000000002</v>
      </c>
      <c r="J24" s="18">
        <v>483259.3</v>
      </c>
      <c r="K24" s="19">
        <v>867.5</v>
      </c>
      <c r="L24" s="20">
        <f t="shared" si="4"/>
        <v>484126.8</v>
      </c>
      <c r="M24" s="21">
        <f t="shared" si="5"/>
        <v>755617.2</v>
      </c>
      <c r="N24" s="18">
        <v>480717.4</v>
      </c>
      <c r="O24" s="19" t="e">
        <f ca="1">N24/#REF!*$O$33</f>
        <v>#REF!</v>
      </c>
      <c r="P24" s="20" t="e">
        <f ca="1">N24+O24</f>
        <v>#REF!</v>
      </c>
      <c r="Q24" s="21" t="e">
        <f t="shared" ca="1" si="7"/>
        <v>#REF!</v>
      </c>
      <c r="R24" s="22">
        <v>1233136.7</v>
      </c>
      <c r="S24" s="18">
        <v>479612</v>
      </c>
      <c r="T24" s="19" t="e">
        <f ca="1">S24/#REF!*$T$33</f>
        <v>#REF!</v>
      </c>
      <c r="U24" s="20" t="e">
        <f t="shared" ca="1" si="8"/>
        <v>#REF!</v>
      </c>
      <c r="V24" s="21" t="e">
        <f t="shared" ca="1" si="9"/>
        <v>#REF!</v>
      </c>
      <c r="W24" s="18">
        <v>494977.6</v>
      </c>
      <c r="X24" s="19" t="e">
        <f ca="1">W24/#REF!*$X$33</f>
        <v>#REF!</v>
      </c>
      <c r="Y24" s="20" t="e">
        <f t="shared" ca="1" si="10"/>
        <v>#REF!</v>
      </c>
      <c r="Z24" s="21" t="e">
        <f t="shared" ca="1" si="11"/>
        <v>#REF!</v>
      </c>
      <c r="AA24" s="18">
        <v>496077.9</v>
      </c>
      <c r="AB24" s="19" t="e">
        <f ca="1">AA24/#REF!*$AB$33</f>
        <v>#REF!</v>
      </c>
      <c r="AC24" s="20" t="e">
        <f t="shared" ca="1" si="12"/>
        <v>#REF!</v>
      </c>
      <c r="AD24" s="21" t="e">
        <f t="shared" ca="1" si="13"/>
        <v>#REF!</v>
      </c>
      <c r="AE24" s="18">
        <v>494891.5</v>
      </c>
      <c r="AF24" s="19" t="e">
        <f ca="1">AE24/#REF!*$AF$33</f>
        <v>#REF!</v>
      </c>
      <c r="AG24" s="20" t="e">
        <f t="shared" ca="1" si="14"/>
        <v>#REF!</v>
      </c>
      <c r="AH24" s="23">
        <v>578612.5</v>
      </c>
      <c r="AI24" s="24" t="e">
        <f ca="1">AH24/#REF!*$AI$33</f>
        <v>#REF!</v>
      </c>
      <c r="AJ24" s="25" t="e">
        <f>#REF!+AH24</f>
        <v>#REF!</v>
      </c>
      <c r="AK24" s="26" t="e">
        <f t="shared" ca="1" si="15"/>
        <v>#REF!</v>
      </c>
      <c r="AL24" s="18">
        <v>602159.30000000005</v>
      </c>
      <c r="AM24" s="19" t="e">
        <f ca="1">AL24/#REF!*$AM$33</f>
        <v>#REF!</v>
      </c>
      <c r="AN24" s="20" t="e">
        <f t="shared" ca="1" si="16"/>
        <v>#REF!</v>
      </c>
      <c r="AO24" s="21" t="e">
        <f t="shared" ca="1" si="17"/>
        <v>#REF!</v>
      </c>
      <c r="AP24" s="18">
        <v>586432.30000000005</v>
      </c>
      <c r="AQ24" s="27">
        <v>144232.53</v>
      </c>
      <c r="AR24" s="19" t="e">
        <f ca="1">AP24/#REF!*$AR$33</f>
        <v>#REF!</v>
      </c>
      <c r="AS24" s="20">
        <f t="shared" si="1"/>
        <v>442199.77</v>
      </c>
      <c r="AT24" s="21" t="e">
        <f t="shared" ca="1" si="2"/>
        <v>#REF!</v>
      </c>
      <c r="AU24" s="18">
        <v>585014.35</v>
      </c>
      <c r="AV24" s="30">
        <v>306.7</v>
      </c>
      <c r="AW24" s="20">
        <v>8.1999999999999993</v>
      </c>
      <c r="AX24" s="21" t="e">
        <f t="shared" ca="1" si="18"/>
        <v>#REF!</v>
      </c>
      <c r="AY24" s="18">
        <v>599183.69999999995</v>
      </c>
      <c r="BA24" s="20" t="e">
        <f>AY24/#REF!*$AZ$33</f>
        <v>#REF!</v>
      </c>
      <c r="BB24" s="22" t="e">
        <f t="shared" ca="1" si="19"/>
        <v>#REF!</v>
      </c>
      <c r="BC24" s="28"/>
      <c r="BD24" s="29"/>
      <c r="BG24" s="31"/>
    </row>
    <row r="25" spans="1:59" s="30" customFormat="1" ht="24" customHeight="1" x14ac:dyDescent="0.3">
      <c r="A25" s="13">
        <v>20</v>
      </c>
      <c r="B25" s="14" t="s">
        <v>27</v>
      </c>
      <c r="C25" s="15">
        <v>505.38499999999999</v>
      </c>
      <c r="D25" s="15">
        <v>287.65699999999998</v>
      </c>
      <c r="E25" s="16">
        <f t="shared" si="0"/>
        <v>0.287657</v>
      </c>
      <c r="F25" s="17">
        <v>1596267.5</v>
      </c>
      <c r="G25" s="17">
        <v>772397</v>
      </c>
      <c r="H25" s="17">
        <f t="shared" si="3"/>
        <v>823870.5</v>
      </c>
      <c r="I25" s="17">
        <v>826438.7</v>
      </c>
      <c r="J25" s="18">
        <v>1607679.1</v>
      </c>
      <c r="K25" s="19">
        <v>2886</v>
      </c>
      <c r="L25" s="20">
        <f t="shared" si="4"/>
        <v>1610565.1</v>
      </c>
      <c r="M25" s="21">
        <f t="shared" si="5"/>
        <v>2437003.7999999998</v>
      </c>
      <c r="N25" s="18">
        <v>1581370.9</v>
      </c>
      <c r="O25" s="19" t="e">
        <f ca="1">N25/#REF!*$O$33</f>
        <v>#REF!</v>
      </c>
      <c r="P25" s="20" t="e">
        <f t="shared" ca="1" si="6"/>
        <v>#REF!</v>
      </c>
      <c r="Q25" s="21" t="e">
        <f ca="1">M25+P25</f>
        <v>#REF!</v>
      </c>
      <c r="R25" s="22">
        <v>4018121.2</v>
      </c>
      <c r="S25" s="18">
        <v>1561251.4</v>
      </c>
      <c r="T25" s="19" t="e">
        <f ca="1">S25/#REF!*$T$33</f>
        <v>#REF!</v>
      </c>
      <c r="U25" s="20" t="e">
        <f t="shared" ca="1" si="8"/>
        <v>#REF!</v>
      </c>
      <c r="V25" s="21" t="e">
        <f t="shared" ca="1" si="9"/>
        <v>#REF!</v>
      </c>
      <c r="W25" s="18">
        <v>1606522.4</v>
      </c>
      <c r="X25" s="19" t="e">
        <f ca="1">W25/#REF!*$X$33</f>
        <v>#REF!</v>
      </c>
      <c r="Y25" s="20" t="e">
        <f t="shared" ca="1" si="10"/>
        <v>#REF!</v>
      </c>
      <c r="Z25" s="21" t="e">
        <f t="shared" ca="1" si="11"/>
        <v>#REF!</v>
      </c>
      <c r="AA25" s="18">
        <v>1623500.6</v>
      </c>
      <c r="AB25" s="19" t="e">
        <f ca="1">AA25/#REF!*$AB$33</f>
        <v>#REF!</v>
      </c>
      <c r="AC25" s="20" t="e">
        <f t="shared" ca="1" si="12"/>
        <v>#REF!</v>
      </c>
      <c r="AD25" s="21" t="e">
        <f t="shared" ca="1" si="13"/>
        <v>#REF!</v>
      </c>
      <c r="AE25" s="18">
        <v>1629053.1</v>
      </c>
      <c r="AF25" s="19" t="e">
        <f ca="1">AE25/#REF!*$AF$33</f>
        <v>#REF!</v>
      </c>
      <c r="AG25" s="20" t="e">
        <f t="shared" ca="1" si="14"/>
        <v>#REF!</v>
      </c>
      <c r="AH25" s="23">
        <v>2091382.5</v>
      </c>
      <c r="AI25" s="24" t="e">
        <f ca="1">AH25/#REF!*$AI$33</f>
        <v>#REF!</v>
      </c>
      <c r="AJ25" s="25" t="e">
        <f>#REF!+AH25</f>
        <v>#REF!</v>
      </c>
      <c r="AK25" s="26" t="e">
        <f t="shared" ca="1" si="15"/>
        <v>#REF!</v>
      </c>
      <c r="AL25" s="18">
        <v>2143281.6</v>
      </c>
      <c r="AM25" s="19" t="e">
        <f ca="1">AL25/#REF!*$AM$33</f>
        <v>#REF!</v>
      </c>
      <c r="AN25" s="20" t="e">
        <f t="shared" ca="1" si="16"/>
        <v>#REF!</v>
      </c>
      <c r="AO25" s="21" t="e">
        <f t="shared" ca="1" si="17"/>
        <v>#REF!</v>
      </c>
      <c r="AP25" s="18">
        <v>2145164</v>
      </c>
      <c r="AQ25" s="27">
        <v>611043.53</v>
      </c>
      <c r="AR25" s="19" t="e">
        <f ca="1">AP25/#REF!*$AR$33</f>
        <v>#REF!</v>
      </c>
      <c r="AS25" s="20">
        <f t="shared" si="1"/>
        <v>1534120.47</v>
      </c>
      <c r="AT25" s="21" t="e">
        <f t="shared" ca="1" si="2"/>
        <v>#REF!</v>
      </c>
      <c r="AU25" s="18">
        <v>2096070.05</v>
      </c>
      <c r="AV25" s="30">
        <v>1034.98</v>
      </c>
      <c r="AW25" s="20">
        <v>27.7</v>
      </c>
      <c r="AX25" s="21" t="e">
        <f t="shared" ca="1" si="18"/>
        <v>#REF!</v>
      </c>
      <c r="AY25" s="18">
        <v>2153441.6</v>
      </c>
      <c r="BA25" s="20" t="e">
        <f>AY25/#REF!*$AZ$33</f>
        <v>#REF!</v>
      </c>
      <c r="BB25" s="22" t="e">
        <f t="shared" ca="1" si="19"/>
        <v>#REF!</v>
      </c>
      <c r="BC25" s="28"/>
      <c r="BD25" s="29"/>
      <c r="BG25" s="31"/>
    </row>
    <row r="26" spans="1:59" s="30" customFormat="1" ht="24" customHeight="1" x14ac:dyDescent="0.3">
      <c r="A26" s="13">
        <v>21</v>
      </c>
      <c r="B26" s="14" t="s">
        <v>28</v>
      </c>
      <c r="C26" s="15">
        <v>174.63399999999999</v>
      </c>
      <c r="D26" s="15">
        <v>114.09</v>
      </c>
      <c r="E26" s="16">
        <f t="shared" si="0"/>
        <v>0.11409</v>
      </c>
      <c r="F26" s="17">
        <v>511833.9</v>
      </c>
      <c r="G26" s="17">
        <v>236039.7</v>
      </c>
      <c r="H26" s="17">
        <f t="shared" si="3"/>
        <v>275794.2</v>
      </c>
      <c r="I26" s="17">
        <v>276653.90000000002</v>
      </c>
      <c r="J26" s="18">
        <v>514401.5</v>
      </c>
      <c r="K26" s="19">
        <v>923.4</v>
      </c>
      <c r="L26" s="20">
        <f t="shared" si="4"/>
        <v>515324.9</v>
      </c>
      <c r="M26" s="21">
        <f t="shared" si="5"/>
        <v>791978.8</v>
      </c>
      <c r="N26" s="18">
        <v>514973.9</v>
      </c>
      <c r="O26" s="19" t="e">
        <f ca="1">N26/#REF!*$O$33</f>
        <v>#REF!</v>
      </c>
      <c r="P26" s="20" t="e">
        <f t="shared" ca="1" si="6"/>
        <v>#REF!</v>
      </c>
      <c r="Q26" s="21" t="e">
        <f t="shared" ca="1" si="7"/>
        <v>#REF!</v>
      </c>
      <c r="R26" s="22">
        <v>1305928.7</v>
      </c>
      <c r="S26" s="18">
        <v>508098</v>
      </c>
      <c r="T26" s="19" t="e">
        <f ca="1">S26/#REF!*$T$33</f>
        <v>#REF!</v>
      </c>
      <c r="U26" s="20" t="e">
        <f t="shared" ca="1" si="8"/>
        <v>#REF!</v>
      </c>
      <c r="V26" s="21" t="e">
        <f t="shared" ca="1" si="9"/>
        <v>#REF!</v>
      </c>
      <c r="W26" s="18">
        <v>519714.1</v>
      </c>
      <c r="X26" s="19" t="e">
        <f ca="1">W26/#REF!*$X$33</f>
        <v>#REF!</v>
      </c>
      <c r="Y26" s="20" t="e">
        <f t="shared" ca="1" si="10"/>
        <v>#REF!</v>
      </c>
      <c r="Z26" s="21" t="e">
        <f t="shared" ca="1" si="11"/>
        <v>#REF!</v>
      </c>
      <c r="AA26" s="18">
        <v>525053.5</v>
      </c>
      <c r="AB26" s="19" t="e">
        <f ca="1">AA26/#REF!*$AB$33</f>
        <v>#REF!</v>
      </c>
      <c r="AC26" s="20" t="e">
        <f t="shared" ca="1" si="12"/>
        <v>#REF!</v>
      </c>
      <c r="AD26" s="21" t="e">
        <f t="shared" ca="1" si="13"/>
        <v>#REF!</v>
      </c>
      <c r="AE26" s="18">
        <v>523865.3</v>
      </c>
      <c r="AF26" s="19" t="e">
        <f ca="1">AE26/#REF!*$AF$33</f>
        <v>#REF!</v>
      </c>
      <c r="AG26" s="20" t="e">
        <f t="shared" ca="1" si="14"/>
        <v>#REF!</v>
      </c>
      <c r="AH26" s="23">
        <v>651769.80000000005</v>
      </c>
      <c r="AI26" s="24" t="e">
        <f ca="1">AH26/#REF!*$AI$33</f>
        <v>#REF!</v>
      </c>
      <c r="AJ26" s="25" t="e">
        <f>#REF!+AH26</f>
        <v>#REF!</v>
      </c>
      <c r="AK26" s="26" t="e">
        <f t="shared" ca="1" si="15"/>
        <v>#REF!</v>
      </c>
      <c r="AL26" s="18">
        <v>670457.30000000005</v>
      </c>
      <c r="AM26" s="19" t="e">
        <f ca="1">AL26/#REF!*$AM$33</f>
        <v>#REF!</v>
      </c>
      <c r="AN26" s="20" t="e">
        <f t="shared" ca="1" si="16"/>
        <v>#REF!</v>
      </c>
      <c r="AO26" s="21" t="e">
        <f t="shared" ca="1" si="17"/>
        <v>#REF!</v>
      </c>
      <c r="AP26" s="18">
        <v>661343.5</v>
      </c>
      <c r="AQ26" s="27">
        <v>175971.68</v>
      </c>
      <c r="AR26" s="19" t="e">
        <f ca="1">AP26/#REF!*$AR$33</f>
        <v>#REF!</v>
      </c>
      <c r="AS26" s="20">
        <f t="shared" si="1"/>
        <v>485371.82</v>
      </c>
      <c r="AT26" s="21" t="e">
        <f t="shared" ca="1" si="2"/>
        <v>#REF!</v>
      </c>
      <c r="AU26" s="18">
        <v>662501.1</v>
      </c>
      <c r="AV26" s="30">
        <v>275.14</v>
      </c>
      <c r="AW26" s="20">
        <v>7.4</v>
      </c>
      <c r="AX26" s="21" t="e">
        <f t="shared" ca="1" si="18"/>
        <v>#REF!</v>
      </c>
      <c r="AY26" s="18">
        <v>671842.7</v>
      </c>
      <c r="BA26" s="20" t="e">
        <f>AY26/#REF!*$AZ$33</f>
        <v>#REF!</v>
      </c>
      <c r="BB26" s="22" t="e">
        <f t="shared" ca="1" si="19"/>
        <v>#REF!</v>
      </c>
      <c r="BC26" s="28"/>
      <c r="BD26" s="29"/>
      <c r="BG26" s="31"/>
    </row>
    <row r="27" spans="1:59" s="30" customFormat="1" ht="24" customHeight="1" x14ac:dyDescent="0.3">
      <c r="A27" s="13">
        <v>22</v>
      </c>
      <c r="B27" s="14" t="s">
        <v>29</v>
      </c>
      <c r="C27" s="15">
        <v>233.63499999999999</v>
      </c>
      <c r="D27" s="15">
        <v>169.197</v>
      </c>
      <c r="E27" s="16">
        <f t="shared" si="0"/>
        <v>0.16919700000000001</v>
      </c>
      <c r="F27" s="17">
        <v>704759.1</v>
      </c>
      <c r="G27" s="17">
        <v>338480.7</v>
      </c>
      <c r="H27" s="17">
        <f t="shared" si="3"/>
        <v>366278.39999999997</v>
      </c>
      <c r="I27" s="17">
        <v>367420.2</v>
      </c>
      <c r="J27" s="18">
        <v>707096.9</v>
      </c>
      <c r="K27" s="19">
        <v>1269.3</v>
      </c>
      <c r="L27" s="20">
        <f t="shared" si="4"/>
        <v>708366.20000000007</v>
      </c>
      <c r="M27" s="21">
        <f t="shared" si="5"/>
        <v>1075786.4000000001</v>
      </c>
      <c r="N27" s="18">
        <v>709653</v>
      </c>
      <c r="O27" s="19" t="e">
        <f ca="1">N27/#REF!*$O$33</f>
        <v>#REF!</v>
      </c>
      <c r="P27" s="20" t="e">
        <f t="shared" ca="1" si="6"/>
        <v>#REF!</v>
      </c>
      <c r="Q27" s="21" t="e">
        <f ca="1">M27+P27</f>
        <v>#REF!</v>
      </c>
      <c r="R27" s="22">
        <v>1784727.2</v>
      </c>
      <c r="S27" s="18">
        <v>705126</v>
      </c>
      <c r="T27" s="19" t="e">
        <f ca="1">S27/#REF!*$T$33</f>
        <v>#REF!</v>
      </c>
      <c r="U27" s="20" t="e">
        <f t="shared" ca="1" si="8"/>
        <v>#REF!</v>
      </c>
      <c r="V27" s="21" t="e">
        <f t="shared" ca="1" si="9"/>
        <v>#REF!</v>
      </c>
      <c r="W27" s="18">
        <v>728249.3</v>
      </c>
      <c r="X27" s="19" t="e">
        <f ca="1">W27/#REF!*$X$33</f>
        <v>#REF!</v>
      </c>
      <c r="Y27" s="20" t="e">
        <f t="shared" ca="1" si="10"/>
        <v>#REF!</v>
      </c>
      <c r="Z27" s="21" t="e">
        <f t="shared" ca="1" si="11"/>
        <v>#REF!</v>
      </c>
      <c r="AA27" s="18">
        <v>729081.1</v>
      </c>
      <c r="AB27" s="19" t="e">
        <f ca="1">AA27/#REF!*$AB$33</f>
        <v>#REF!</v>
      </c>
      <c r="AC27" s="20" t="e">
        <f t="shared" ca="1" si="12"/>
        <v>#REF!</v>
      </c>
      <c r="AD27" s="21" t="e">
        <f t="shared" ca="1" si="13"/>
        <v>#REF!</v>
      </c>
      <c r="AE27" s="18">
        <v>729014.4</v>
      </c>
      <c r="AF27" s="19" t="e">
        <f ca="1">AE27/#REF!*$AF$33</f>
        <v>#REF!</v>
      </c>
      <c r="AG27" s="20" t="e">
        <f t="shared" ca="1" si="14"/>
        <v>#REF!</v>
      </c>
      <c r="AH27" s="23">
        <v>856132.2</v>
      </c>
      <c r="AI27" s="24" t="e">
        <f ca="1">AH27/#REF!*$AI$33</f>
        <v>#REF!</v>
      </c>
      <c r="AJ27" s="25" t="e">
        <f>#REF!+AH27</f>
        <v>#REF!</v>
      </c>
      <c r="AK27" s="26" t="e">
        <f t="shared" ca="1" si="15"/>
        <v>#REF!</v>
      </c>
      <c r="AL27" s="18">
        <v>889905.7</v>
      </c>
      <c r="AM27" s="19" t="e">
        <f ca="1">AL27/#REF!*$AM$33</f>
        <v>#REF!</v>
      </c>
      <c r="AN27" s="20" t="e">
        <f t="shared" ca="1" si="16"/>
        <v>#REF!</v>
      </c>
      <c r="AO27" s="21" t="e">
        <f t="shared" ca="1" si="17"/>
        <v>#REF!</v>
      </c>
      <c r="AP27" s="18">
        <v>875639.3</v>
      </c>
      <c r="AQ27" s="27">
        <v>245652.63</v>
      </c>
      <c r="AR27" s="19" t="e">
        <f ca="1">AP27/#REF!*$AR$33</f>
        <v>#REF!</v>
      </c>
      <c r="AS27" s="20">
        <f t="shared" si="1"/>
        <v>629986.67000000004</v>
      </c>
      <c r="AT27" s="21" t="e">
        <f t="shared" ca="1" si="2"/>
        <v>#REF!</v>
      </c>
      <c r="AU27" s="18">
        <v>872776.91</v>
      </c>
      <c r="AV27" s="30">
        <v>567.77</v>
      </c>
      <c r="AW27" s="20">
        <v>15.2</v>
      </c>
      <c r="AX27" s="21" t="e">
        <f t="shared" ca="1" si="18"/>
        <v>#REF!</v>
      </c>
      <c r="AY27" s="18">
        <v>884806.3</v>
      </c>
      <c r="BA27" s="20" t="e">
        <f>AY27/#REF!*$AZ$33</f>
        <v>#REF!</v>
      </c>
      <c r="BB27" s="22" t="e">
        <f t="shared" ca="1" si="19"/>
        <v>#REF!</v>
      </c>
      <c r="BC27" s="28"/>
      <c r="BD27" s="29"/>
      <c r="BG27" s="31"/>
    </row>
    <row r="28" spans="1:59" s="30" customFormat="1" ht="24" customHeight="1" x14ac:dyDescent="0.3">
      <c r="A28" s="13">
        <v>23</v>
      </c>
      <c r="B28" s="14" t="s">
        <v>30</v>
      </c>
      <c r="C28" s="15">
        <v>248.23400000000001</v>
      </c>
      <c r="D28" s="15">
        <v>155.17099999999999</v>
      </c>
      <c r="E28" s="16">
        <f t="shared" si="0"/>
        <v>0.155171</v>
      </c>
      <c r="F28" s="17">
        <v>725689.3</v>
      </c>
      <c r="G28" s="17">
        <v>328914.8</v>
      </c>
      <c r="H28" s="17">
        <f t="shared" si="3"/>
        <v>396774.50000000006</v>
      </c>
      <c r="I28" s="17">
        <v>398011.4</v>
      </c>
      <c r="J28" s="18">
        <v>733887.9</v>
      </c>
      <c r="K28" s="19">
        <v>1317.4</v>
      </c>
      <c r="L28" s="20">
        <f t="shared" si="4"/>
        <v>735205.3</v>
      </c>
      <c r="M28" s="21">
        <f t="shared" si="5"/>
        <v>1133216.7000000002</v>
      </c>
      <c r="N28" s="18">
        <v>731485.8</v>
      </c>
      <c r="O28" s="19" t="e">
        <f ca="1">N28/#REF!*$O$33</f>
        <v>#REF!</v>
      </c>
      <c r="P28" s="20" t="e">
        <f t="shared" ca="1" si="6"/>
        <v>#REF!</v>
      </c>
      <c r="Q28" s="21" t="e">
        <f t="shared" ca="1" si="7"/>
        <v>#REF!</v>
      </c>
      <c r="R28" s="22">
        <v>1862313.7</v>
      </c>
      <c r="S28" s="18">
        <v>729193.8</v>
      </c>
      <c r="T28" s="19" t="e">
        <f ca="1">S28/#REF!*$T$33</f>
        <v>#REF!</v>
      </c>
      <c r="U28" s="20" t="e">
        <f t="shared" ca="1" si="8"/>
        <v>#REF!</v>
      </c>
      <c r="V28" s="21" t="e">
        <f t="shared" ca="1" si="9"/>
        <v>#REF!</v>
      </c>
      <c r="W28" s="18">
        <v>749870.1</v>
      </c>
      <c r="X28" s="19" t="e">
        <f ca="1">W28/#REF!*$X$33</f>
        <v>#REF!</v>
      </c>
      <c r="Y28" s="20" t="e">
        <f t="shared" ca="1" si="10"/>
        <v>#REF!</v>
      </c>
      <c r="Z28" s="21" t="e">
        <f t="shared" ca="1" si="11"/>
        <v>#REF!</v>
      </c>
      <c r="AA28" s="18">
        <v>751423.3</v>
      </c>
      <c r="AB28" s="19" t="e">
        <f ca="1">AA28/#REF!*$AB$33</f>
        <v>#REF!</v>
      </c>
      <c r="AC28" s="20" t="e">
        <f t="shared" ca="1" si="12"/>
        <v>#REF!</v>
      </c>
      <c r="AD28" s="21" t="e">
        <f t="shared" ca="1" si="13"/>
        <v>#REF!</v>
      </c>
      <c r="AE28" s="18">
        <v>752136.9</v>
      </c>
      <c r="AF28" s="19" t="e">
        <f ca="1">AE28/#REF!*$AF$33</f>
        <v>#REF!</v>
      </c>
      <c r="AG28" s="20" t="e">
        <f t="shared" ca="1" si="14"/>
        <v>#REF!</v>
      </c>
      <c r="AH28" s="23">
        <v>925811.7</v>
      </c>
      <c r="AI28" s="24" t="e">
        <f ca="1">AH28/#REF!*$AI$33</f>
        <v>#REF!</v>
      </c>
      <c r="AJ28" s="25" t="e">
        <f>#REF!+AH28</f>
        <v>#REF!</v>
      </c>
      <c r="AK28" s="26" t="e">
        <f t="shared" ca="1" si="15"/>
        <v>#REF!</v>
      </c>
      <c r="AL28" s="18">
        <v>955842.9</v>
      </c>
      <c r="AM28" s="19" t="e">
        <f ca="1">AL28/#REF!*$AM$33</f>
        <v>#REF!</v>
      </c>
      <c r="AN28" s="20" t="e">
        <f t="shared" ca="1" si="16"/>
        <v>#REF!</v>
      </c>
      <c r="AO28" s="21" t="e">
        <f t="shared" ca="1" si="17"/>
        <v>#REF!</v>
      </c>
      <c r="AP28" s="18">
        <v>937166.6</v>
      </c>
      <c r="AQ28" s="27">
        <v>246885.76000000001</v>
      </c>
      <c r="AR28" s="19" t="e">
        <f ca="1">AP28/#REF!*$AR$33</f>
        <v>#REF!</v>
      </c>
      <c r="AS28" s="20">
        <f t="shared" si="1"/>
        <v>690280.84</v>
      </c>
      <c r="AT28" s="21" t="e">
        <f t="shared" ca="1" si="2"/>
        <v>#REF!</v>
      </c>
      <c r="AU28" s="18">
        <v>941746.68</v>
      </c>
      <c r="AV28" s="30">
        <v>302.5</v>
      </c>
      <c r="AW28" s="20">
        <v>8.1</v>
      </c>
      <c r="AX28" s="21" t="e">
        <f t="shared" ca="1" si="18"/>
        <v>#REF!</v>
      </c>
      <c r="AY28" s="18">
        <v>950039.9</v>
      </c>
      <c r="BA28" s="20" t="e">
        <f>AY28/#REF!*$AZ$33</f>
        <v>#REF!</v>
      </c>
      <c r="BB28" s="22" t="e">
        <f t="shared" ca="1" si="19"/>
        <v>#REF!</v>
      </c>
      <c r="BC28" s="28"/>
      <c r="BD28" s="29"/>
      <c r="BG28" s="31"/>
    </row>
    <row r="29" spans="1:59" s="30" customFormat="1" ht="24" customHeight="1" x14ac:dyDescent="0.3">
      <c r="A29" s="13">
        <v>24</v>
      </c>
      <c r="B29" s="14" t="s">
        <v>31</v>
      </c>
      <c r="C29" s="15">
        <v>117.535</v>
      </c>
      <c r="D29" s="15">
        <v>105.83199999999999</v>
      </c>
      <c r="E29" s="16">
        <f t="shared" si="0"/>
        <v>0.105832</v>
      </c>
      <c r="F29" s="17">
        <v>382600.4</v>
      </c>
      <c r="G29" s="17">
        <v>165306.9</v>
      </c>
      <c r="H29" s="17">
        <f t="shared" si="3"/>
        <v>217293.50000000003</v>
      </c>
      <c r="I29" s="17">
        <v>217970.9</v>
      </c>
      <c r="J29" s="18">
        <v>385907.3</v>
      </c>
      <c r="K29" s="19">
        <v>692.8</v>
      </c>
      <c r="L29" s="20">
        <f t="shared" si="4"/>
        <v>386600.1</v>
      </c>
      <c r="M29" s="21">
        <f t="shared" si="5"/>
        <v>604571</v>
      </c>
      <c r="N29" s="18">
        <v>383234.4</v>
      </c>
      <c r="O29" s="19" t="e">
        <f ca="1">N29/#REF!*$O$33</f>
        <v>#REF!</v>
      </c>
      <c r="P29" s="20" t="e">
        <f t="shared" ca="1" si="6"/>
        <v>#REF!</v>
      </c>
      <c r="Q29" s="21" t="e">
        <f t="shared" ca="1" si="7"/>
        <v>#REF!</v>
      </c>
      <c r="R29" s="22">
        <v>984008</v>
      </c>
      <c r="S29" s="18">
        <v>383909.2</v>
      </c>
      <c r="T29" s="19" t="e">
        <f ca="1">S29/#REF!*$T$33</f>
        <v>#REF!</v>
      </c>
      <c r="U29" s="20" t="e">
        <f t="shared" ca="1" si="8"/>
        <v>#REF!</v>
      </c>
      <c r="V29" s="21" t="e">
        <f t="shared" ca="1" si="9"/>
        <v>#REF!</v>
      </c>
      <c r="W29" s="18">
        <v>394498.5</v>
      </c>
      <c r="X29" s="19" t="e">
        <f ca="1">W29/#REF!*$X$33</f>
        <v>#REF!</v>
      </c>
      <c r="Y29" s="20" t="e">
        <f t="shared" ca="1" si="10"/>
        <v>#REF!</v>
      </c>
      <c r="Z29" s="21" t="e">
        <f t="shared" ca="1" si="11"/>
        <v>#REF!</v>
      </c>
      <c r="AA29" s="18">
        <v>396253.3</v>
      </c>
      <c r="AB29" s="19" t="e">
        <f ca="1">AA29/#REF!*$AB$33</f>
        <v>#REF!</v>
      </c>
      <c r="AC29" s="20" t="e">
        <f t="shared" ca="1" si="12"/>
        <v>#REF!</v>
      </c>
      <c r="AD29" s="21" t="e">
        <f t="shared" ca="1" si="13"/>
        <v>#REF!</v>
      </c>
      <c r="AE29" s="18">
        <v>396998.8</v>
      </c>
      <c r="AF29" s="19" t="e">
        <f ca="1">AE29/#REF!*$AF$33</f>
        <v>#REF!</v>
      </c>
      <c r="AG29" s="20" t="e">
        <f t="shared" ca="1" si="14"/>
        <v>#REF!</v>
      </c>
      <c r="AH29" s="23">
        <v>464825.1</v>
      </c>
      <c r="AI29" s="24" t="e">
        <f ca="1">AH29/#REF!*$AI$33</f>
        <v>#REF!</v>
      </c>
      <c r="AJ29" s="25" t="e">
        <f>#REF!+AH29</f>
        <v>#REF!</v>
      </c>
      <c r="AK29" s="26" t="e">
        <f t="shared" ca="1" si="15"/>
        <v>#REF!</v>
      </c>
      <c r="AL29" s="18">
        <v>484034.8</v>
      </c>
      <c r="AM29" s="19" t="e">
        <f ca="1">AL29/#REF!*$AM$33</f>
        <v>#REF!</v>
      </c>
      <c r="AN29" s="20" t="e">
        <f t="shared" ca="1" si="16"/>
        <v>#REF!</v>
      </c>
      <c r="AO29" s="21" t="e">
        <f t="shared" ca="1" si="17"/>
        <v>#REF!</v>
      </c>
      <c r="AP29" s="18">
        <v>470846.9</v>
      </c>
      <c r="AQ29" s="27">
        <v>128273.92</v>
      </c>
      <c r="AR29" s="19" t="e">
        <f ca="1">AP29/#REF!*$AR$33</f>
        <v>#REF!</v>
      </c>
      <c r="AS29" s="20">
        <f t="shared" si="1"/>
        <v>342572.98000000004</v>
      </c>
      <c r="AT29" s="21" t="e">
        <f t="shared" ca="1" si="2"/>
        <v>#REF!</v>
      </c>
      <c r="AU29" s="18">
        <v>470089.66</v>
      </c>
      <c r="AV29" s="30">
        <v>140.69999999999999</v>
      </c>
      <c r="AW29" s="20">
        <v>3.8</v>
      </c>
      <c r="AX29" s="21" t="e">
        <f t="shared" ca="1" si="18"/>
        <v>#REF!</v>
      </c>
      <c r="AY29" s="18">
        <v>478630.40000000002</v>
      </c>
      <c r="BA29" s="20" t="e">
        <f>AY29/#REF!*$AZ$33</f>
        <v>#REF!</v>
      </c>
      <c r="BB29" s="22" t="e">
        <f t="shared" ca="1" si="19"/>
        <v>#REF!</v>
      </c>
      <c r="BC29" s="28"/>
      <c r="BD29" s="29"/>
      <c r="BG29" s="31"/>
    </row>
    <row r="30" spans="1:59" s="30" customFormat="1" ht="24" customHeight="1" x14ac:dyDescent="0.3">
      <c r="A30" s="13">
        <v>25</v>
      </c>
      <c r="B30" s="14" t="s">
        <v>32</v>
      </c>
      <c r="C30" s="15">
        <v>174.124</v>
      </c>
      <c r="D30" s="15">
        <v>159.03800000000001</v>
      </c>
      <c r="E30" s="16">
        <f t="shared" si="0"/>
        <v>0.15903800000000001</v>
      </c>
      <c r="F30" s="17">
        <v>621183.30000000005</v>
      </c>
      <c r="G30" s="17">
        <v>286228.90000000002</v>
      </c>
      <c r="H30" s="17">
        <f t="shared" si="3"/>
        <v>334954.40000000002</v>
      </c>
      <c r="I30" s="17">
        <v>335998.5</v>
      </c>
      <c r="J30" s="18">
        <v>626820</v>
      </c>
      <c r="K30" s="19">
        <v>1125.2</v>
      </c>
      <c r="L30" s="20">
        <f t="shared" si="4"/>
        <v>627945.19999999995</v>
      </c>
      <c r="M30" s="21">
        <f t="shared" si="5"/>
        <v>963943.7</v>
      </c>
      <c r="N30" s="18">
        <v>623740.6</v>
      </c>
      <c r="O30" s="19" t="e">
        <f ca="1">N30/#REF!*$O$33</f>
        <v>#REF!</v>
      </c>
      <c r="P30" s="20" t="e">
        <f t="shared" ca="1" si="6"/>
        <v>#REF!</v>
      </c>
      <c r="Q30" s="21" t="e">
        <f t="shared" ca="1" si="7"/>
        <v>#REF!</v>
      </c>
      <c r="R30" s="22">
        <v>1585079</v>
      </c>
      <c r="S30" s="18">
        <v>619827.69999999995</v>
      </c>
      <c r="T30" s="19" t="e">
        <f ca="1">S30/#REF!*$T$33</f>
        <v>#REF!</v>
      </c>
      <c r="U30" s="20" t="e">
        <f t="shared" ca="1" si="8"/>
        <v>#REF!</v>
      </c>
      <c r="V30" s="21" t="e">
        <f t="shared" ca="1" si="9"/>
        <v>#REF!</v>
      </c>
      <c r="W30" s="18">
        <v>637884.30000000005</v>
      </c>
      <c r="X30" s="19" t="e">
        <f ca="1">W30/#REF!*$X$33</f>
        <v>#REF!</v>
      </c>
      <c r="Y30" s="20" t="e">
        <f t="shared" ca="1" si="10"/>
        <v>#REF!</v>
      </c>
      <c r="Z30" s="21" t="e">
        <f t="shared" ca="1" si="11"/>
        <v>#REF!</v>
      </c>
      <c r="AA30" s="18">
        <v>639299.80000000005</v>
      </c>
      <c r="AB30" s="19" t="e">
        <f ca="1">AA30/#REF!*$AB$33</f>
        <v>#REF!</v>
      </c>
      <c r="AC30" s="20" t="e">
        <f t="shared" ca="1" si="12"/>
        <v>#REF!</v>
      </c>
      <c r="AD30" s="21" t="e">
        <f t="shared" ca="1" si="13"/>
        <v>#REF!</v>
      </c>
      <c r="AE30" s="18">
        <v>636064.80000000005</v>
      </c>
      <c r="AF30" s="19" t="e">
        <f ca="1">AE30/#REF!*$AF$33</f>
        <v>#REF!</v>
      </c>
      <c r="AG30" s="20" t="e">
        <f t="shared" ca="1" si="14"/>
        <v>#REF!</v>
      </c>
      <c r="AH30" s="23">
        <v>766726.5</v>
      </c>
      <c r="AI30" s="24" t="e">
        <f ca="1">AH30/#REF!*$AI$33</f>
        <v>#REF!</v>
      </c>
      <c r="AJ30" s="25" t="e">
        <f>#REF!+AH30</f>
        <v>#REF!</v>
      </c>
      <c r="AK30" s="26" t="e">
        <f t="shared" ca="1" si="15"/>
        <v>#REF!</v>
      </c>
      <c r="AL30" s="18">
        <v>791138.2</v>
      </c>
      <c r="AM30" s="19" t="e">
        <f ca="1">AL30/#REF!*$AM$33</f>
        <v>#REF!</v>
      </c>
      <c r="AN30" s="20" t="e">
        <f t="shared" ca="1" si="16"/>
        <v>#REF!</v>
      </c>
      <c r="AO30" s="21" t="e">
        <f t="shared" ca="1" si="17"/>
        <v>#REF!</v>
      </c>
      <c r="AP30" s="18">
        <v>780574.4</v>
      </c>
      <c r="AQ30" s="27">
        <v>220337.35</v>
      </c>
      <c r="AR30" s="19" t="e">
        <f ca="1">AP30/#REF!*$AR$33</f>
        <v>#REF!</v>
      </c>
      <c r="AS30" s="20">
        <f t="shared" si="1"/>
        <v>560237.05000000005</v>
      </c>
      <c r="AT30" s="21" t="e">
        <f t="shared" ca="1" si="2"/>
        <v>#REF!</v>
      </c>
      <c r="AU30" s="18">
        <v>794626.13</v>
      </c>
      <c r="AV30" s="30">
        <v>147.88999999999999</v>
      </c>
      <c r="AW30" s="20">
        <v>4</v>
      </c>
      <c r="AX30" s="21" t="e">
        <f t="shared" ca="1" si="18"/>
        <v>#REF!</v>
      </c>
      <c r="AY30" s="18">
        <v>797856.4</v>
      </c>
      <c r="BA30" s="20" t="e">
        <f>AY30/#REF!*$AZ$33</f>
        <v>#REF!</v>
      </c>
      <c r="BB30" s="22" t="e">
        <f t="shared" ca="1" si="19"/>
        <v>#REF!</v>
      </c>
      <c r="BC30" s="28"/>
      <c r="BD30" s="29"/>
      <c r="BG30" s="31"/>
    </row>
    <row r="31" spans="1:59" s="30" customFormat="1" ht="24" customHeight="1" x14ac:dyDescent="0.3">
      <c r="A31" s="13">
        <v>26</v>
      </c>
      <c r="B31" s="14" t="s">
        <v>33</v>
      </c>
      <c r="C31" s="15">
        <v>476.48200000000003</v>
      </c>
      <c r="D31" s="15">
        <v>260.09800000000001</v>
      </c>
      <c r="E31" s="16">
        <f t="shared" si="0"/>
        <v>0.260098</v>
      </c>
      <c r="F31" s="17">
        <v>1908223.2</v>
      </c>
      <c r="G31" s="17">
        <v>977612.7</v>
      </c>
      <c r="H31" s="17">
        <f t="shared" si="3"/>
        <v>930610.5</v>
      </c>
      <c r="I31" s="17">
        <v>933511.5</v>
      </c>
      <c r="J31" s="18">
        <v>1930830.1</v>
      </c>
      <c r="K31" s="19">
        <v>3466.1</v>
      </c>
      <c r="L31" s="20">
        <f t="shared" si="4"/>
        <v>1934296.2000000002</v>
      </c>
      <c r="M31" s="21">
        <f t="shared" si="5"/>
        <v>2867807.7</v>
      </c>
      <c r="N31" s="18">
        <v>1907352</v>
      </c>
      <c r="O31" s="19" t="e">
        <f ca="1">N31/#REF!*$O$33</f>
        <v>#REF!</v>
      </c>
      <c r="P31" s="20" t="e">
        <f t="shared" ca="1" si="6"/>
        <v>#REF!</v>
      </c>
      <c r="Q31" s="21" t="e">
        <f ca="1">M31+P31</f>
        <v>#REF!</v>
      </c>
      <c r="R31" s="22">
        <v>4831365.0999999996</v>
      </c>
      <c r="S31" s="18">
        <v>1887058.6</v>
      </c>
      <c r="T31" s="19" t="e">
        <f ca="1">S31/#REF!*$T$33</f>
        <v>#REF!</v>
      </c>
      <c r="U31" s="20" t="e">
        <f t="shared" ca="1" si="8"/>
        <v>#REF!</v>
      </c>
      <c r="V31" s="21" t="e">
        <f t="shared" ca="1" si="9"/>
        <v>#REF!</v>
      </c>
      <c r="W31" s="18">
        <v>1941357.6</v>
      </c>
      <c r="X31" s="19" t="e">
        <f ca="1">W31/#REF!*$X$33</f>
        <v>#REF!</v>
      </c>
      <c r="Y31" s="20" t="e">
        <f t="shared" ca="1" si="10"/>
        <v>#REF!</v>
      </c>
      <c r="Z31" s="21" t="e">
        <f t="shared" ca="1" si="11"/>
        <v>#REF!</v>
      </c>
      <c r="AA31" s="18">
        <v>1943584.7</v>
      </c>
      <c r="AB31" s="19" t="e">
        <f ca="1">AA31/#REF!*$AB$33</f>
        <v>#REF!</v>
      </c>
      <c r="AC31" s="20" t="e">
        <f t="shared" ca="1" si="12"/>
        <v>#REF!</v>
      </c>
      <c r="AD31" s="21" t="e">
        <f t="shared" ca="1" si="13"/>
        <v>#REF!</v>
      </c>
      <c r="AE31" s="18">
        <v>1951777.3</v>
      </c>
      <c r="AF31" s="19" t="e">
        <f ca="1">AE31/#REF!*$AF$33</f>
        <v>#REF!</v>
      </c>
      <c r="AG31" s="20" t="e">
        <f t="shared" ca="1" si="14"/>
        <v>#REF!</v>
      </c>
      <c r="AH31" s="23">
        <v>2609544.2999999998</v>
      </c>
      <c r="AI31" s="24" t="e">
        <f ca="1">AH31/#REF!*$AI$33</f>
        <v>#REF!</v>
      </c>
      <c r="AJ31" s="25" t="e">
        <f>#REF!+AH31</f>
        <v>#REF!</v>
      </c>
      <c r="AK31" s="26" t="e">
        <f t="shared" ca="1" si="15"/>
        <v>#REF!</v>
      </c>
      <c r="AL31" s="18">
        <v>2673844.2000000002</v>
      </c>
      <c r="AM31" s="19" t="e">
        <f ca="1">AL31/#REF!*$AM$33</f>
        <v>#REF!</v>
      </c>
      <c r="AN31" s="20" t="e">
        <f t="shared" ca="1" si="16"/>
        <v>#REF!</v>
      </c>
      <c r="AO31" s="21" t="e">
        <f t="shared" ca="1" si="17"/>
        <v>#REF!</v>
      </c>
      <c r="AP31" s="18">
        <v>2686740.6</v>
      </c>
      <c r="AQ31" s="27">
        <v>806995.77</v>
      </c>
      <c r="AR31" s="19" t="e">
        <f ca="1">AP31/#REF!*$AR$33</f>
        <v>#REF!</v>
      </c>
      <c r="AS31" s="20">
        <f t="shared" si="1"/>
        <v>1879744.83</v>
      </c>
      <c r="AT31" s="21" t="e">
        <f t="shared" ca="1" si="2"/>
        <v>#REF!</v>
      </c>
      <c r="AU31" s="18">
        <v>2698765.44</v>
      </c>
      <c r="AV31" s="30">
        <v>1503.58</v>
      </c>
      <c r="AW31" s="20">
        <v>40.200000000000003</v>
      </c>
      <c r="AX31" s="21" t="e">
        <f t="shared" ca="1" si="18"/>
        <v>#REF!</v>
      </c>
      <c r="AY31" s="18">
        <v>2727929.1</v>
      </c>
      <c r="BA31" s="20" t="e">
        <f>AY31/#REF!*$AZ$33</f>
        <v>#REF!</v>
      </c>
      <c r="BB31" s="22" t="e">
        <f t="shared" ca="1" si="19"/>
        <v>#REF!</v>
      </c>
      <c r="BC31" s="28"/>
      <c r="BD31" s="29"/>
      <c r="BG31" s="31"/>
    </row>
    <row r="32" spans="1:59" s="30" customFormat="1" ht="24" customHeight="1" x14ac:dyDescent="0.3">
      <c r="A32" s="13">
        <v>27</v>
      </c>
      <c r="B32" s="14" t="s">
        <v>34</v>
      </c>
      <c r="C32" s="15">
        <f t="shared" ref="C32:C56" si="20">BD32/1000</f>
        <v>0</v>
      </c>
      <c r="D32" s="15">
        <v>0</v>
      </c>
      <c r="E32" s="16">
        <f t="shared" si="0"/>
        <v>0</v>
      </c>
      <c r="F32" s="17">
        <v>3254.5</v>
      </c>
      <c r="G32" s="17">
        <v>0</v>
      </c>
      <c r="H32" s="17">
        <f t="shared" si="3"/>
        <v>3254.5</v>
      </c>
      <c r="I32" s="17">
        <v>3264.6</v>
      </c>
      <c r="J32" s="18">
        <v>7339.1</v>
      </c>
      <c r="K32" s="19">
        <v>13</v>
      </c>
      <c r="L32" s="20">
        <f t="shared" si="4"/>
        <v>7352.1</v>
      </c>
      <c r="M32" s="21">
        <f t="shared" si="5"/>
        <v>10616.7</v>
      </c>
      <c r="N32" s="18">
        <v>16311.8</v>
      </c>
      <c r="O32" s="19" t="e">
        <f ca="1">N32/#REF!*$O$33</f>
        <v>#REF!</v>
      </c>
      <c r="P32" s="20" t="e">
        <f t="shared" ca="1" si="6"/>
        <v>#REF!</v>
      </c>
      <c r="Q32" s="21" t="e">
        <f t="shared" ca="1" si="7"/>
        <v>#REF!</v>
      </c>
      <c r="R32" s="22">
        <v>33034.699999999997</v>
      </c>
      <c r="S32" s="18">
        <v>11854.1</v>
      </c>
      <c r="T32" s="19" t="e">
        <f ca="1">S32/#REF!*$T$33-0.1</f>
        <v>#REF!</v>
      </c>
      <c r="U32" s="20" t="e">
        <f t="shared" ca="1" si="8"/>
        <v>#REF!</v>
      </c>
      <c r="V32" s="21" t="e">
        <f t="shared" ca="1" si="9"/>
        <v>#REF!</v>
      </c>
      <c r="W32" s="18">
        <v>8961</v>
      </c>
      <c r="X32" s="19" t="e">
        <f ca="1">W32/#REF!*$X$33</f>
        <v>#REF!</v>
      </c>
      <c r="Y32" s="20" t="e">
        <f t="shared" ca="1" si="10"/>
        <v>#REF!</v>
      </c>
      <c r="Z32" s="21" t="e">
        <f t="shared" ca="1" si="11"/>
        <v>#REF!</v>
      </c>
      <c r="AA32" s="18">
        <v>22347.8</v>
      </c>
      <c r="AB32" s="19" t="e">
        <f ca="1">AA32/#REF!*$AB$33</f>
        <v>#REF!</v>
      </c>
      <c r="AC32" s="20" t="e">
        <f t="shared" ca="1" si="12"/>
        <v>#REF!</v>
      </c>
      <c r="AD32" s="21" t="e">
        <f t="shared" ca="1" si="13"/>
        <v>#REF!</v>
      </c>
      <c r="AE32" s="18">
        <v>22331.200000000001</v>
      </c>
      <c r="AF32" s="19" t="e">
        <f ca="1">AE32/#REF!*$AF$33</f>
        <v>#REF!</v>
      </c>
      <c r="AG32" s="20" t="e">
        <f t="shared" ca="1" si="14"/>
        <v>#REF!</v>
      </c>
      <c r="AH32" s="23">
        <v>15189</v>
      </c>
      <c r="AI32" s="24" t="e">
        <f ca="1">AH32/#REF!*$AI$33</f>
        <v>#REF!</v>
      </c>
      <c r="AJ32" s="25" t="e">
        <f>#REF!+AH32</f>
        <v>#REF!</v>
      </c>
      <c r="AK32" s="26" t="e">
        <f t="shared" ca="1" si="15"/>
        <v>#REF!</v>
      </c>
      <c r="AL32" s="18">
        <v>14685.1</v>
      </c>
      <c r="AM32" s="19" t="e">
        <f ca="1">AL32/#REF!*$AM$33+0.1</f>
        <v>#REF!</v>
      </c>
      <c r="AN32" s="20" t="e">
        <f t="shared" ca="1" si="16"/>
        <v>#REF!</v>
      </c>
      <c r="AO32" s="21" t="e">
        <f t="shared" ca="1" si="17"/>
        <v>#REF!</v>
      </c>
      <c r="AP32" s="18">
        <v>4642.8999999999996</v>
      </c>
      <c r="AQ32" s="27">
        <v>0</v>
      </c>
      <c r="AR32" s="19" t="e">
        <f ca="1">AP32/#REF!*$AR$33</f>
        <v>#REF!</v>
      </c>
      <c r="AS32" s="20">
        <f t="shared" si="1"/>
        <v>4642.8999999999996</v>
      </c>
      <c r="AT32" s="21" t="e">
        <f t="shared" ca="1" si="2"/>
        <v>#REF!</v>
      </c>
      <c r="AU32" s="18">
        <v>13106.3</v>
      </c>
      <c r="AV32" s="30">
        <v>132.80000000000001</v>
      </c>
      <c r="AW32" s="20">
        <v>3.5</v>
      </c>
      <c r="AX32" s="21" t="e">
        <f t="shared" ca="1" si="18"/>
        <v>#REF!</v>
      </c>
      <c r="AY32" s="18"/>
      <c r="BA32" s="20" t="e">
        <f>AY32/#REF!*$AZ$33</f>
        <v>#REF!</v>
      </c>
      <c r="BB32" s="22" t="e">
        <f t="shared" ca="1" si="19"/>
        <v>#REF!</v>
      </c>
      <c r="BC32" s="29"/>
      <c r="BD32" s="29"/>
    </row>
    <row r="33" spans="1:60" s="30" customFormat="1" ht="54.75" customHeight="1" x14ac:dyDescent="0.2">
      <c r="A33" s="32"/>
      <c r="B33" s="33"/>
      <c r="C33" s="34"/>
      <c r="D33" s="34"/>
      <c r="E33" s="34">
        <f t="shared" ref="E33:BB33" si="21">SUM(E6:E32)</f>
        <v>4.3462540000000001</v>
      </c>
      <c r="F33" s="34">
        <f t="shared" si="21"/>
        <v>22405981.900000002</v>
      </c>
      <c r="G33" s="34">
        <f t="shared" si="21"/>
        <v>10455036.299999999</v>
      </c>
      <c r="H33" s="34">
        <f t="shared" si="21"/>
        <v>11950945.6</v>
      </c>
      <c r="I33" s="34">
        <f t="shared" si="21"/>
        <v>11988200</v>
      </c>
      <c r="J33" s="34">
        <f t="shared" si="21"/>
        <v>22567089.300000001</v>
      </c>
      <c r="K33" s="34">
        <f t="shared" si="21"/>
        <v>40510.699999999997</v>
      </c>
      <c r="L33" s="34">
        <f t="shared" si="21"/>
        <v>22607600</v>
      </c>
      <c r="M33" s="34">
        <f t="shared" si="21"/>
        <v>34595800</v>
      </c>
      <c r="N33" s="34">
        <f t="shared" si="21"/>
        <v>22509040.899999999</v>
      </c>
      <c r="O33" s="34">
        <f t="shared" ca="1" si="21"/>
        <v>4423.3999999999996</v>
      </c>
      <c r="P33" s="34">
        <f t="shared" ca="1" si="21"/>
        <v>4423.3999999999996</v>
      </c>
      <c r="Q33" s="34">
        <f t="shared" ca="1" si="21"/>
        <v>4423.3999999999996</v>
      </c>
      <c r="R33" s="34">
        <f t="shared" si="21"/>
        <v>57082421.700000025</v>
      </c>
      <c r="S33" s="34">
        <f t="shared" si="21"/>
        <v>22038784.699999999</v>
      </c>
      <c r="T33" s="34">
        <f t="shared" ca="1" si="21"/>
        <v>4423.3999999999996</v>
      </c>
      <c r="U33" s="34">
        <f t="shared" ca="1" si="21"/>
        <v>4423.3999999999996</v>
      </c>
      <c r="V33" s="34">
        <f t="shared" ca="1" si="21"/>
        <v>4423.3999999999996</v>
      </c>
      <c r="W33" s="34">
        <f t="shared" si="21"/>
        <v>22586692.700000003</v>
      </c>
      <c r="X33" s="34">
        <f t="shared" ca="1" si="21"/>
        <v>4423.3999999999996</v>
      </c>
      <c r="Y33" s="34">
        <f t="shared" ca="1" si="21"/>
        <v>4423.3999999999996</v>
      </c>
      <c r="Z33" s="34">
        <f t="shared" ca="1" si="21"/>
        <v>4423.3999999999996</v>
      </c>
      <c r="AA33" s="34">
        <f t="shared" si="21"/>
        <v>22980650.280000005</v>
      </c>
      <c r="AB33" s="34">
        <f t="shared" ca="1" si="21"/>
        <v>4423.3999999999996</v>
      </c>
      <c r="AC33" s="34">
        <f t="shared" ca="1" si="21"/>
        <v>4423.3999999999996</v>
      </c>
      <c r="AD33" s="34">
        <f t="shared" ca="1" si="21"/>
        <v>4423.3999999999996</v>
      </c>
      <c r="AE33" s="34">
        <f t="shared" si="21"/>
        <v>22897932.299999997</v>
      </c>
      <c r="AF33" s="34">
        <f t="shared" ca="1" si="21"/>
        <v>4423.3999999999996</v>
      </c>
      <c r="AG33" s="34">
        <f t="shared" ca="1" si="21"/>
        <v>4423.3999999999996</v>
      </c>
      <c r="AH33" s="34">
        <f t="shared" si="21"/>
        <v>29533535.700000003</v>
      </c>
      <c r="AI33" s="34">
        <f t="shared" ca="1" si="21"/>
        <v>4423.3999999999996</v>
      </c>
      <c r="AJ33" s="34" t="e">
        <f t="shared" si="21"/>
        <v>#REF!</v>
      </c>
      <c r="AK33" s="34">
        <f t="shared" ca="1" si="21"/>
        <v>4423.3999999999996</v>
      </c>
      <c r="AL33" s="34">
        <f t="shared" si="21"/>
        <v>29915474.599999998</v>
      </c>
      <c r="AM33" s="34">
        <f t="shared" ca="1" si="21"/>
        <v>4423.3999999999996</v>
      </c>
      <c r="AN33" s="34">
        <f t="shared" ca="1" si="21"/>
        <v>4423.3999999999996</v>
      </c>
      <c r="AO33" s="34">
        <f t="shared" ca="1" si="21"/>
        <v>4423.3999999999996</v>
      </c>
      <c r="AP33" s="34">
        <f t="shared" si="21"/>
        <v>30229816.900000006</v>
      </c>
      <c r="AQ33" s="34">
        <f t="shared" si="21"/>
        <v>8183599.9299999997</v>
      </c>
      <c r="AR33" s="34">
        <f t="shared" ca="1" si="21"/>
        <v>4423.3999999999996</v>
      </c>
      <c r="AS33" s="34">
        <f t="shared" si="21"/>
        <v>22046216.969999999</v>
      </c>
      <c r="AT33" s="34">
        <f t="shared" ca="1" si="21"/>
        <v>4423.3999999999996</v>
      </c>
      <c r="AU33" s="34">
        <f t="shared" si="21"/>
        <v>30372820.530000005</v>
      </c>
      <c r="AV33" s="34">
        <f t="shared" si="21"/>
        <v>35057.670000000006</v>
      </c>
      <c r="AW33" s="34">
        <f t="shared" si="21"/>
        <v>937.00000000000023</v>
      </c>
      <c r="AX33" s="34">
        <f t="shared" ca="1" si="21"/>
        <v>4423.3999999999996</v>
      </c>
      <c r="AY33" s="34">
        <f t="shared" si="21"/>
        <v>30791419.699999999</v>
      </c>
      <c r="AZ33" s="34">
        <f t="shared" si="21"/>
        <v>0</v>
      </c>
      <c r="BA33" s="34" t="e">
        <f t="shared" si="21"/>
        <v>#REF!</v>
      </c>
      <c r="BB33" s="34">
        <f t="shared" ca="1" si="21"/>
        <v>4423.3999999999996</v>
      </c>
      <c r="BC33" s="34"/>
      <c r="BD33" s="34"/>
      <c r="BE33" s="34"/>
      <c r="BF33" s="34"/>
      <c r="BG33" s="34"/>
      <c r="BH33" s="34"/>
    </row>
    <row r="34" spans="1:60" ht="20.25" customHeight="1" x14ac:dyDescent="0.3">
      <c r="A34" s="35"/>
      <c r="B34" s="35"/>
      <c r="C34" s="35"/>
      <c r="D34" s="35"/>
      <c r="E34" s="35"/>
      <c r="F34" s="36"/>
      <c r="G34" s="36"/>
      <c r="H34" s="36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W34" s="12"/>
      <c r="AX34" s="12"/>
      <c r="BA34" s="12"/>
      <c r="BB34" s="12"/>
      <c r="BC34" s="12"/>
      <c r="BD34" s="12"/>
    </row>
    <row r="35" spans="1:60" ht="19.5" thickBot="1" x14ac:dyDescent="0.35">
      <c r="A35" s="37"/>
      <c r="B35" s="35"/>
      <c r="C35" s="38"/>
      <c r="D35" s="39"/>
      <c r="E35" s="35"/>
      <c r="F35" s="12"/>
      <c r="G35" s="12"/>
      <c r="H35" s="12"/>
      <c r="I35" s="12"/>
      <c r="J35" s="12"/>
      <c r="K35" s="12"/>
      <c r="L35" s="40" t="s">
        <v>35</v>
      </c>
      <c r="M35" s="41" t="e">
        <f>M33-#REF!</f>
        <v>#REF!</v>
      </c>
      <c r="N35" s="12"/>
      <c r="O35" s="12"/>
      <c r="P35" s="40" t="s">
        <v>35</v>
      </c>
      <c r="Q35" s="41" t="e">
        <f ca="1">#REF!-Q33</f>
        <v>#REF!</v>
      </c>
      <c r="R35" s="42"/>
      <c r="S35" s="12"/>
      <c r="T35" s="12"/>
      <c r="U35" s="40" t="s">
        <v>35</v>
      </c>
      <c r="V35" s="41" t="e">
        <f ca="1">#REF!-V33</f>
        <v>#REF!</v>
      </c>
      <c r="W35" s="12"/>
      <c r="X35" s="12"/>
      <c r="Y35" s="40" t="s">
        <v>35</v>
      </c>
      <c r="Z35" s="41" t="e">
        <f ca="1">#REF!-Z33</f>
        <v>#REF!</v>
      </c>
      <c r="AA35" s="12"/>
      <c r="AB35" s="12"/>
      <c r="AC35" s="40" t="s">
        <v>35</v>
      </c>
      <c r="AD35" s="41" t="e">
        <f ca="1">AD33-#REF!</f>
        <v>#REF!</v>
      </c>
      <c r="AE35" s="12"/>
      <c r="AF35" s="12"/>
      <c r="AG35" s="40" t="s">
        <v>35</v>
      </c>
      <c r="AH35" s="12"/>
      <c r="AI35" s="12"/>
      <c r="AJ35" s="40" t="s">
        <v>35</v>
      </c>
      <c r="AK35" s="41" t="e">
        <f ca="1">#REF!-AK33</f>
        <v>#REF!</v>
      </c>
      <c r="AL35" s="12"/>
      <c r="AM35" s="12"/>
      <c r="AN35" s="40" t="s">
        <v>35</v>
      </c>
      <c r="AO35" s="41" t="e">
        <f ca="1">#REF!-AO33</f>
        <v>#REF!</v>
      </c>
      <c r="AP35" s="12"/>
      <c r="AQ35" s="12"/>
      <c r="AR35" s="12"/>
      <c r="AS35" s="40" t="s">
        <v>35</v>
      </c>
      <c r="AT35" s="41" t="e">
        <f ca="1">AT33-#REF!</f>
        <v>#REF!</v>
      </c>
      <c r="AW35" s="40" t="s">
        <v>35</v>
      </c>
      <c r="AX35" s="41" t="e">
        <f ca="1">AX33-#REF!</f>
        <v>#REF!</v>
      </c>
      <c r="BA35" s="40" t="s">
        <v>35</v>
      </c>
      <c r="BB35" s="41" t="e">
        <f ca="1">BB33-#REF!</f>
        <v>#REF!</v>
      </c>
      <c r="BC35" s="12"/>
      <c r="BD35" s="12"/>
    </row>
    <row r="36" spans="1:60" ht="19.5" thickTop="1" x14ac:dyDescent="0.3">
      <c r="C36" s="39"/>
      <c r="D36" s="39"/>
      <c r="E36" s="35"/>
      <c r="J36" s="12"/>
      <c r="K36" s="12"/>
      <c r="L36" s="12"/>
      <c r="M36" s="12"/>
      <c r="N36" s="12"/>
      <c r="O36" s="12"/>
      <c r="P36" s="12"/>
      <c r="Q36" s="12"/>
      <c r="R36" s="12"/>
      <c r="BC36" s="12"/>
      <c r="BD36" s="12"/>
    </row>
    <row r="37" spans="1:60" x14ac:dyDescent="0.3">
      <c r="C37" s="39"/>
      <c r="D37" s="39"/>
      <c r="BC37" s="12"/>
      <c r="BD37" s="12"/>
    </row>
    <row r="38" spans="1:60" x14ac:dyDescent="0.3">
      <c r="C38" s="39"/>
      <c r="D38" s="39"/>
      <c r="BC38" s="12"/>
      <c r="BD38" s="12"/>
    </row>
    <row r="39" spans="1:60" x14ac:dyDescent="0.3">
      <c r="B39" s="43"/>
      <c r="C39" s="43"/>
      <c r="BC39" s="12"/>
      <c r="BD39" s="12"/>
    </row>
    <row r="40" spans="1:60" x14ac:dyDescent="0.3">
      <c r="B40" s="44"/>
      <c r="C40" s="44"/>
      <c r="D40" s="44"/>
      <c r="BC40" s="12"/>
      <c r="BD40" s="12"/>
    </row>
    <row r="41" spans="1:60" x14ac:dyDescent="0.3">
      <c r="B41" s="44"/>
      <c r="C41" s="44"/>
      <c r="D41" s="44"/>
      <c r="BC41" s="12"/>
      <c r="BD41" s="12"/>
    </row>
    <row r="42" spans="1:60" x14ac:dyDescent="0.3">
      <c r="B42" s="44"/>
      <c r="C42" s="44"/>
      <c r="D42" s="44"/>
      <c r="BC42" s="12"/>
      <c r="BD42" s="12"/>
    </row>
    <row r="43" spans="1:60" x14ac:dyDescent="0.3">
      <c r="B43" s="44"/>
      <c r="C43" s="44"/>
      <c r="D43" s="44"/>
      <c r="BC43" s="12"/>
      <c r="BD43" s="12"/>
    </row>
    <row r="44" spans="1:60" x14ac:dyDescent="0.3">
      <c r="B44" s="45"/>
      <c r="C44" s="45"/>
      <c r="D44" s="45"/>
      <c r="BC44" s="12"/>
      <c r="BD44" s="12"/>
    </row>
    <row r="45" spans="1:60" x14ac:dyDescent="0.3">
      <c r="B45" s="45"/>
      <c r="C45" s="45"/>
      <c r="D45" s="45"/>
      <c r="BC45" s="12"/>
      <c r="BD45" s="12"/>
    </row>
    <row r="46" spans="1:60" x14ac:dyDescent="0.3">
      <c r="B46" s="45"/>
      <c r="C46" s="45"/>
      <c r="D46" s="45"/>
    </row>
    <row r="47" spans="1:60" x14ac:dyDescent="0.3">
      <c r="B47" s="45"/>
      <c r="C47" s="45"/>
      <c r="D47" s="45"/>
    </row>
    <row r="48" spans="1:60" x14ac:dyDescent="0.3">
      <c r="B48" s="45"/>
      <c r="C48" s="45"/>
      <c r="D48" s="45"/>
    </row>
    <row r="49" spans="2:4" x14ac:dyDescent="0.3">
      <c r="B49" s="45"/>
      <c r="C49" s="45"/>
      <c r="D49" s="45"/>
    </row>
    <row r="50" spans="2:4" x14ac:dyDescent="0.3">
      <c r="B50" s="45"/>
      <c r="C50" s="45"/>
      <c r="D50" s="45"/>
    </row>
    <row r="51" spans="2:4" x14ac:dyDescent="0.3">
      <c r="B51" s="45"/>
      <c r="C51" s="45"/>
      <c r="D51" s="45"/>
    </row>
    <row r="52" spans="2:4" x14ac:dyDescent="0.3">
      <c r="B52" s="45"/>
      <c r="C52" s="45"/>
      <c r="D52" s="45"/>
    </row>
    <row r="53" spans="2:4" x14ac:dyDescent="0.3">
      <c r="C53" s="45"/>
      <c r="D53" s="45"/>
    </row>
  </sheetData>
  <mergeCells count="3">
    <mergeCell ref="A1:D1"/>
    <mergeCell ref="A2:D2"/>
    <mergeCell ref="A3:D3"/>
  </mergeCells>
  <printOptions horizontalCentered="1" verticalCentered="1"/>
  <pageMargins left="0.78740157480314965" right="0.59055118110236227" top="0.39370078740157483" bottom="0.78740157480314965" header="0" footer="0"/>
  <pageSetup paperSize="9" scale="7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сайту</vt:lpstr>
      <vt:lpstr>'для сайту'!Область_печати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Diakonchuk</dc:creator>
  <cp:lastModifiedBy>Diakonchuk</cp:lastModifiedBy>
  <dcterms:created xsi:type="dcterms:W3CDTF">2018-09-14T09:04:52Z</dcterms:created>
  <dcterms:modified xsi:type="dcterms:W3CDTF">2018-09-14T09:05:19Z</dcterms:modified>
</cp:coreProperties>
</file>